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7" rupBuild="18431"/>
  <workbookPr codeName="DieseArbeitsmappe"/>
  <mc:AlternateContent xmlns:mc="http://schemas.openxmlformats.org/markup-compatibility/2006">
    <mc:Choice Requires="x15">
      <x15ac:absPath xmlns:x15ac="http://schemas.microsoft.com/office/spreadsheetml/2010/11/ac" url="L:\irel\irfa\Investor News_Ad hoc\pm2019\01_Reporting\FY_2018\Zusatztabellen\"/>
    </mc:Choice>
  </mc:AlternateContent>
  <bookViews>
    <workbookView xWindow="120" yWindow="420" windowWidth="23250" windowHeight="12285" firstSheet="7" activeTab="9"/>
  </bookViews>
  <sheets>
    <sheet name="overview" sheetId="1" r:id="rId1"/>
    <sheet name="P&amp;L" sheetId="2" r:id="rId2"/>
    <sheet name="Reconciliation Group 2018" sheetId="16" r:id="rId3"/>
    <sheet name="Reconciliation FMC 2018" sheetId="17" r:id="rId4"/>
    <sheet name="Reconciliation KABI 2018" sheetId="18" r:id="rId5"/>
    <sheet name="Reconciliation Helios 2018" sheetId="19" r:id="rId6"/>
    <sheet name="Reconciliation Vamed 2018" sheetId="20" r:id="rId7"/>
    <sheet name="Basis for guidance" sheetId="13" r:id="rId8"/>
    <sheet name="Group base for growth rates" sheetId="15" r:id="rId9"/>
    <sheet name="balance sheet" sheetId="5" r:id="rId10"/>
    <sheet name="cash flow" sheetId="6" r:id="rId11"/>
    <sheet name="segment reporting FY18" sheetId="11" r:id="rId12"/>
    <sheet name="segment reporting Q4" sheetId="9" r:id="rId13"/>
    <sheet name="Sales  by business segment" sheetId="8" r:id="rId14"/>
    <sheet name="Sales  by region" sheetId="12" r:id="rId15"/>
  </sheets>
  <externalReferences>
    <externalReference r:id="rId16"/>
  </externalReferences>
  <definedNames>
    <definedName name="_ftn1" localSheetId="13">'Sales  by business segment'!#REF!</definedName>
    <definedName name="_ftn1" localSheetId="14">'Sales  by region'!#REF!</definedName>
    <definedName name="_ftnref1" localSheetId="13">'Sales  by business segment'!#REF!</definedName>
    <definedName name="_ftnref1" localSheetId="14">'Sales  by region'!#REF!</definedName>
    <definedName name="_xlnm.Print_Area" localSheetId="0">overview!$A$1:$E$51</definedName>
    <definedName name="_xlnm.Print_Area" localSheetId="3">'Reconciliation FMC 2018'!$A$1:$G$24</definedName>
    <definedName name="_xlnm.Print_Area" localSheetId="2">'Reconciliation Group 2018'!$A$1:$G$21</definedName>
    <definedName name="_xlnm.Print_Area" localSheetId="5">'Reconciliation Helios 2018'!$A$1:$C$1</definedName>
    <definedName name="_xlnm.Print_Area" localSheetId="4">'Reconciliation KABI 2018'!$A$1:$C$2</definedName>
    <definedName name="_xlnm.Print_Area" localSheetId="6">'Reconciliation Vamed 2018'!$A$1:$C$7</definedName>
    <definedName name="language" localSheetId="8">#REF!</definedName>
    <definedName name="language" localSheetId="3">#REF!</definedName>
    <definedName name="language" localSheetId="2">#REF!</definedName>
    <definedName name="language" localSheetId="5">#REF!</definedName>
    <definedName name="language" localSheetId="4">#REF!</definedName>
    <definedName name="language" localSheetId="6">#REF!</definedName>
    <definedName name="language" localSheetId="14">#REF!</definedName>
    <definedName name="language" localSheetId="11">#REF!</definedName>
    <definedName name="language">#REF!</definedName>
    <definedName name="Max" localSheetId="5">#REF!</definedName>
    <definedName name="Max" localSheetId="4">#REF!</definedName>
    <definedName name="Max" localSheetId="6">#REF!</definedName>
    <definedName name="Max">#REF!</definedName>
    <definedName name="ZielMatrix">'[1]CF quarterly_rel. für IR'!$A$7:$CW$32</definedName>
    <definedName name="ZielSpalten">'[1]CF quarterly_rel. für IR'!$A$7:$CW$7</definedName>
    <definedName name="ZielZeilen">'[1]CF quarterly_rel. für IR'!$A$7:$A$32</definedName>
  </definedNames>
  <calcPr calcId="171027"/>
</workbook>
</file>

<file path=xl/calcChain.xml><?xml version="1.0" encoding="utf-8"?>
<calcChain xmlns="http://schemas.openxmlformats.org/spreadsheetml/2006/main">
  <c r="D23" i="13" l="1"/>
  <c r="F22" i="13"/>
  <c r="F24" i="13" s="1"/>
  <c r="D18" i="13"/>
  <c r="D17" i="13"/>
  <c r="H10" i="13"/>
  <c r="F10" i="13"/>
  <c r="D9" i="13"/>
  <c r="D10" i="13" s="1"/>
  <c r="D22" i="13" l="1"/>
  <c r="D24" i="13" s="1"/>
  <c r="D30" i="15"/>
  <c r="D32" i="15" s="1"/>
  <c r="D34" i="15" s="1"/>
  <c r="E30" i="15"/>
  <c r="D11" i="15"/>
  <c r="D18" i="15"/>
  <c r="D21" i="15" s="1"/>
  <c r="E32" i="15" l="1"/>
  <c r="E34" i="15" s="1"/>
  <c r="E18" i="15"/>
  <c r="E21" i="15" s="1"/>
  <c r="E11" i="15"/>
  <c r="F13" i="20" l="1"/>
  <c r="E13" i="20"/>
  <c r="G11" i="20"/>
  <c r="F8" i="20"/>
  <c r="E8" i="20"/>
  <c r="G6" i="20"/>
  <c r="F13" i="19"/>
  <c r="E13" i="19"/>
  <c r="G11" i="19"/>
  <c r="F8" i="19"/>
  <c r="E8" i="19"/>
  <c r="G8" i="19" s="1"/>
  <c r="G6" i="19"/>
  <c r="G13" i="19" l="1"/>
  <c r="G13" i="20"/>
  <c r="G8" i="20"/>
</calcChain>
</file>

<file path=xl/sharedStrings.xml><?xml version="1.0" encoding="utf-8"?>
<sst xmlns="http://schemas.openxmlformats.org/spreadsheetml/2006/main" count="616" uniqueCount="238">
  <si>
    <t>EBIT</t>
  </si>
  <si>
    <t>Fresenius Kabi</t>
  </si>
  <si>
    <t>Fresenius Helios</t>
  </si>
  <si>
    <t>Fresenius Vamed</t>
  </si>
  <si>
    <t>Fresenius Medical Care</t>
  </si>
  <si>
    <t>EBITDA</t>
  </si>
  <si>
    <t>Fresenius 
Kabi</t>
  </si>
  <si>
    <t>Fresenius 
Helios</t>
  </si>
  <si>
    <t>Fresenius 
Vamed</t>
  </si>
  <si>
    <t>Corporate/Other</t>
  </si>
  <si>
    <t>Fresenius Group</t>
  </si>
  <si>
    <t>Change</t>
  </si>
  <si>
    <t>€ in millions</t>
  </si>
  <si>
    <t>Sales</t>
  </si>
  <si>
    <t>thereof contribution to consolidated sales</t>
  </si>
  <si>
    <t>thereof intercompany sales</t>
  </si>
  <si>
    <t>contribution to consolidated sales</t>
  </si>
  <si>
    <t>Depreciation and amortization</t>
  </si>
  <si>
    <t>Net interest</t>
  </si>
  <si>
    <t>Income taxes</t>
  </si>
  <si>
    <t>Net income attributable to shareholders of Fresenius SE &amp; Co. KGaA</t>
  </si>
  <si>
    <t>Operating cash flow</t>
  </si>
  <si>
    <t>Cash flow before acquisitions and dividends</t>
  </si>
  <si>
    <t>Capital expenditure</t>
  </si>
  <si>
    <t>Acquisitions / Financial Investments</t>
  </si>
  <si>
    <t>Research and development expenses</t>
  </si>
  <si>
    <t>Key figures</t>
  </si>
  <si>
    <t>EBITDA margin</t>
  </si>
  <si>
    <t>EBIT margin</t>
  </si>
  <si>
    <t>Depreciation and amortization in % of sales</t>
  </si>
  <si>
    <t>Operating cash flow in % of sales</t>
  </si>
  <si>
    <t>&lt; back to overview</t>
  </si>
  <si>
    <t>1)</t>
  </si>
  <si>
    <t>Total assets</t>
  </si>
  <si>
    <t>3)</t>
  </si>
  <si>
    <t>2)</t>
  </si>
  <si>
    <t>Costs of sales</t>
  </si>
  <si>
    <t>Gross profit</t>
  </si>
  <si>
    <t>Selling, general and administrative expenses</t>
  </si>
  <si>
    <t xml:space="preserve">Operating income (EBIT) </t>
  </si>
  <si>
    <t>Financial result</t>
  </si>
  <si>
    <t>Income before income taxes</t>
  </si>
  <si>
    <t>Net income</t>
  </si>
  <si>
    <t>Less noncontrolling interest</t>
  </si>
  <si>
    <t>Earnings per ordinary share (€)</t>
  </si>
  <si>
    <t>Fully diluted earnings per ordinary share (€)</t>
  </si>
  <si>
    <t>Average number of shares</t>
  </si>
  <si>
    <t>Assets</t>
  </si>
  <si>
    <t>Current assets</t>
  </si>
  <si>
    <t>thereof trade accounts receivable</t>
  </si>
  <si>
    <t>thereof inventories</t>
  </si>
  <si>
    <t>thereof cash and cash equivalents</t>
  </si>
  <si>
    <t>Non-current assets</t>
  </si>
  <si>
    <t>thereof property, plant and equipment</t>
  </si>
  <si>
    <t>thereof goodwill and other intangible assets</t>
  </si>
  <si>
    <t>Liabilities and shareholders' equity</t>
  </si>
  <si>
    <t xml:space="preserve">Liabilities  </t>
  </si>
  <si>
    <t>thereof trade accounts payable</t>
  </si>
  <si>
    <t>thereof accruals and other short-term liabilities</t>
  </si>
  <si>
    <t>thereof debt</t>
  </si>
  <si>
    <t>Noncontrolling interest</t>
  </si>
  <si>
    <t>Total Fresenius SE &amp; Co. KGaA 
shareholders' equity</t>
  </si>
  <si>
    <t>Total shareholders' equity</t>
  </si>
  <si>
    <t>Total liabilities and shareholders' equity</t>
  </si>
  <si>
    <t xml:space="preserve">Net income </t>
  </si>
  <si>
    <t>Capital expenditure, net</t>
  </si>
  <si>
    <t>Cash flow before acquisitions and 
dividends</t>
  </si>
  <si>
    <t>Cash used for acquisitions, net</t>
  </si>
  <si>
    <t>Dividends paid</t>
  </si>
  <si>
    <t>Free cash flow after acquisitions and 
dividends</t>
  </si>
  <si>
    <t>Cash provided by/used for financing activities</t>
  </si>
  <si>
    <t>Effect of exchange rates on change 
in cash and cash equivalents</t>
  </si>
  <si>
    <t>Net change in cash and cash equivalents</t>
  </si>
  <si>
    <t>Sales by business segment</t>
  </si>
  <si>
    <t>Change at actual rates</t>
  </si>
  <si>
    <t>Currency translation effects</t>
  </si>
  <si>
    <t>Change at constant rates</t>
  </si>
  <si>
    <t>4)</t>
  </si>
  <si>
    <t>SAFE HARBOR STATEMENT</t>
  </si>
  <si>
    <t>This file contains forward-looking statements that are subject to various risks and uncertainties. Future results could differ materially from those described in these forward-looking statements due to certain factors, e.g. changes in business, economic and competitive conditions, regulatory reforms, results of clinical trials, foreign exchange rate fluctuations, uncertainties in litigation or investigative proceedings, and the availability of financing. Fresenius does not undertake any responsibility to update the forward-looking statements contained in this file.</t>
  </si>
  <si>
    <t>Contact</t>
  </si>
  <si>
    <t>Fresenius SE &amp; Co. KGaA</t>
  </si>
  <si>
    <t>Investor Relations</t>
  </si>
  <si>
    <t>ir-fre@fresenius.com</t>
  </si>
  <si>
    <t>+49 (0) 6172 608-2485</t>
  </si>
  <si>
    <t>This file is provided for convenience purposes only. Reliance shall only be placed on the published investor news and the figures contained therein.</t>
  </si>
  <si>
    <t>North America</t>
  </si>
  <si>
    <t>Europe</t>
  </si>
  <si>
    <t>Asia-Pacific</t>
  </si>
  <si>
    <t>Latin America</t>
  </si>
  <si>
    <t>Africa</t>
  </si>
  <si>
    <t>Total</t>
  </si>
  <si>
    <t>Statement of Financial Position IFRS, unaudited)</t>
  </si>
  <si>
    <t>Statement of Cash Flows (IFRS, unaudited)</t>
  </si>
  <si>
    <t xml:space="preserve">1) </t>
  </si>
  <si>
    <t>Statement of Financial Position (IFRS, unaudited)</t>
  </si>
  <si>
    <t>Statement of Cash Flow (IFRS, unaudited)</t>
  </si>
  <si>
    <t>Statement of Comprehensive Income (IFRS, unaudited)</t>
  </si>
  <si>
    <t xml:space="preserve">
Organic growth</t>
  </si>
  <si>
    <t xml:space="preserve">
Acquisitions/divestitures</t>
  </si>
  <si>
    <t xml:space="preserve">
€ in millions</t>
  </si>
  <si>
    <t>1) Net income attributable to Fresenius SE &amp; Co. KGaA</t>
  </si>
  <si>
    <t>1),2)</t>
  </si>
  <si>
    <t>2) Before special items</t>
  </si>
  <si>
    <t>Gain related to divestitures of Care Coordination activities</t>
  </si>
  <si>
    <t>December 31, 2017</t>
  </si>
  <si>
    <t>5)</t>
  </si>
  <si>
    <t>Sales reported</t>
  </si>
  <si>
    <t>Net income reported</t>
  </si>
  <si>
    <t>Book gain from U.S. tax reform</t>
  </si>
  <si>
    <t>Basis for guidance</t>
  </si>
  <si>
    <t>--</t>
  </si>
  <si>
    <t>Adjustments from IFRS 15</t>
  </si>
  <si>
    <t>6)</t>
  </si>
  <si>
    <t>EBIT reported (after special items)</t>
  </si>
  <si>
    <t>Expenditure for further development of biosimilars business</t>
  </si>
  <si>
    <t>Net income reported (after special items)</t>
  </si>
  <si>
    <t>Bridge Financing Costs Akorn</t>
  </si>
  <si>
    <t>Group base for growth rates</t>
  </si>
  <si>
    <t>FY/17</t>
  </si>
  <si>
    <t xml:space="preserve">1) 2017 adjusted for IFRS 15 adoption and divested Care Coordination activities </t>
  </si>
  <si>
    <t>Q4/18</t>
  </si>
  <si>
    <t>Q4/17</t>
  </si>
  <si>
    <t>-</t>
  </si>
  <si>
    <t>&lt; zurück zum Index</t>
  </si>
  <si>
    <t>EBIT adjustiert</t>
  </si>
  <si>
    <t>2 FCPA-Foreign Corrupt Practices Act</t>
  </si>
  <si>
    <t>1 FCPA-Foreign Corrupt Practices Act</t>
  </si>
  <si>
    <t>Divestitures of Care Coordination activities (H2/2017) at FMC (Fresenius Medical Care)</t>
  </si>
  <si>
    <t xml:space="preserve">Sales basis for growth rates </t>
  </si>
  <si>
    <t>Transaction Costs Akorn, Biosimilars</t>
  </si>
  <si>
    <t>Revaluations of Biosimilars contingent liabilities</t>
  </si>
  <si>
    <t>Impact of FCPA related charge</t>
  </si>
  <si>
    <t>EBIT (before special items)</t>
  </si>
  <si>
    <t>Divestitures of Care Coordination activities at FMC (H2/2017)</t>
  </si>
  <si>
    <t>EBIT basis for growth rates (before special items and adjustments)</t>
  </si>
  <si>
    <t>Expenditures for further development of biosimilars business</t>
  </si>
  <si>
    <t>Net interest reported (after special items)</t>
  </si>
  <si>
    <t>Net interest (before special items)</t>
  </si>
  <si>
    <t>Income taxes reported (after special items)</t>
  </si>
  <si>
    <t>Income taxes (before special items)</t>
  </si>
  <si>
    <t>Noncontrolling interest (after special items)</t>
  </si>
  <si>
    <t>Noncontrolling interest (before special items)</t>
  </si>
  <si>
    <t xml:space="preserve">Transaction Costs Akorn, Biosimilars </t>
  </si>
  <si>
    <t>Net income (before special items)</t>
  </si>
  <si>
    <t>Net income basis for growth rates (before special items and adjustments)</t>
  </si>
  <si>
    <t>growth rate</t>
  </si>
  <si>
    <t>growth rate (cc)</t>
  </si>
  <si>
    <t>Effect from IFRS 15 implementation</t>
  </si>
  <si>
    <t>Revenue on a comparable basis</t>
  </si>
  <si>
    <r>
      <t>VA Agreement</t>
    </r>
    <r>
      <rPr>
        <vertAlign val="superscript"/>
        <sz val="10"/>
        <color theme="1"/>
        <rFont val="Verdana"/>
        <family val="2"/>
      </rPr>
      <t>1</t>
    </r>
  </si>
  <si>
    <t>Sales adjusted</t>
  </si>
  <si>
    <t>EBIT reported</t>
  </si>
  <si>
    <r>
      <t>2018 FCPA</t>
    </r>
    <r>
      <rPr>
        <vertAlign val="superscript"/>
        <sz val="10"/>
        <color theme="1"/>
        <rFont val="Verdana"/>
        <family val="2"/>
      </rPr>
      <t>2</t>
    </r>
    <r>
      <rPr>
        <sz val="11"/>
        <color theme="1"/>
        <rFont val="Calibri"/>
        <family val="2"/>
        <scheme val="minor"/>
      </rPr>
      <t xml:space="preserve"> related charge</t>
    </r>
  </si>
  <si>
    <t>U.S. Ballot Initiatives</t>
  </si>
  <si>
    <t>EBIT on a comparable basis</t>
  </si>
  <si>
    <t>Natural Disaster Costs</t>
  </si>
  <si>
    <r>
      <t>2017 FCPA</t>
    </r>
    <r>
      <rPr>
        <vertAlign val="superscript"/>
        <sz val="10"/>
        <color theme="1"/>
        <rFont val="Verdana"/>
        <family val="2"/>
      </rPr>
      <t>2</t>
    </r>
    <r>
      <rPr>
        <sz val="11"/>
        <color theme="1"/>
        <rFont val="Calibri"/>
        <family val="2"/>
        <scheme val="minor"/>
      </rPr>
      <t xml:space="preserve"> related charge</t>
    </r>
  </si>
  <si>
    <t xml:space="preserve">EBIT adjusted </t>
  </si>
  <si>
    <r>
      <t>Net income</t>
    </r>
    <r>
      <rPr>
        <b/>
        <sz val="10"/>
        <color theme="1"/>
        <rFont val="Verdana"/>
        <family val="2"/>
      </rPr>
      <t xml:space="preserve"> on a comparable basis</t>
    </r>
  </si>
  <si>
    <r>
      <t>Net income</t>
    </r>
    <r>
      <rPr>
        <b/>
        <sz val="10"/>
        <color theme="1"/>
        <rFont val="Verdana"/>
        <family val="2"/>
      </rPr>
      <t xml:space="preserve"> adjusted </t>
    </r>
  </si>
  <si>
    <t>1 Effects from the agreement with the United States Departments of Veterans Affairs and Justice</t>
  </si>
  <si>
    <t>Reconciliation according to Fesenius Group</t>
  </si>
  <si>
    <t>Reconciliation according to  Fresenius Medical Care</t>
  </si>
  <si>
    <t>in € million
Operating performance on a comparable basis and adjusted</t>
  </si>
  <si>
    <t>EBIT basis for growth rates (before special items; excluding biosimilars)</t>
  </si>
  <si>
    <t>German post-acute care business transferred from Fresenius Helios to Fresenius Vamed</t>
  </si>
  <si>
    <t>Reconciliation Fresenius Group (FY18, unaudited)</t>
  </si>
  <si>
    <t>Reconciliation Fresenius Medical Care (FY18, unaudited)</t>
  </si>
  <si>
    <t>Reconciliation Fresenius KABI (FY18, unaudited)</t>
  </si>
  <si>
    <t>Reconciliation Fresenius Helios (FY18, unaudited)</t>
  </si>
  <si>
    <t>Reconciliation Fresenius Vamed (FY18, unaudited)</t>
  </si>
  <si>
    <t>FY/18</t>
  </si>
  <si>
    <t>December 31, 2018</t>
  </si>
  <si>
    <t xml:space="preserve">
Q4/18</t>
  </si>
  <si>
    <t xml:space="preserve">
Q4/17</t>
  </si>
  <si>
    <t xml:space="preserve">
FY/18</t>
  </si>
  <si>
    <t xml:space="preserve">
FY/17</t>
  </si>
  <si>
    <t>Segment reporting by business unit (FY18, IFRS, unaudited)</t>
  </si>
  <si>
    <t>Segment reporting by business unit (Q4, IFRS, unaudited)</t>
  </si>
  <si>
    <t>Sales by business segment (Q4, FY18, IFRS, unaudited)</t>
  </si>
  <si>
    <t>Sales by region (Q4, FY18, IFRS, unaudited)</t>
  </si>
  <si>
    <t>Segment reporting by business unit Q1-4/18 (IFRS, unaudited)</t>
  </si>
  <si>
    <t>Segment reporting by business unit Q4/18 (IFRS, unaudited)</t>
  </si>
  <si>
    <t>Group figures Q4/FY 2018</t>
  </si>
  <si>
    <t>Statement of Comprehensive Income (Q4, FY18, IFRS, unaudited)</t>
  </si>
  <si>
    <t>EBIT basis for growth rates (before special items and after adjustments)</t>
  </si>
  <si>
    <t>EBIT basis for growth rates (before special items and after adjustments; excluding buisimilars)</t>
  </si>
  <si>
    <t>Net interest (before special items and after adjustments)</t>
  </si>
  <si>
    <t>Net interest (before special items and after adjustments; excluding biosimilars)</t>
  </si>
  <si>
    <t>Income taxes (before special items and after adjustments)</t>
  </si>
  <si>
    <t>Income taxes (before special items and after adjustments; excluding biosimilars)</t>
  </si>
  <si>
    <t>Noncontrolling interest (before special items and after adjustments)</t>
  </si>
  <si>
    <t>Net income basis for growth rates (before special items and after adjustments)</t>
  </si>
  <si>
    <t>Net income basis for growth rates (before special items and after adjustments; excluding biosimilars)</t>
  </si>
  <si>
    <t>Net income basis for growth rates (before special items; excluding biosimilars)</t>
  </si>
  <si>
    <t>Change in working capital and others</t>
  </si>
  <si>
    <t>in m€</t>
  </si>
  <si>
    <t>Sales (as reported)</t>
  </si>
  <si>
    <t>Divestitures of Care Coordination activities at FMC (H1/2018)</t>
  </si>
  <si>
    <t>Sales (adjusted = base for guidance)</t>
  </si>
  <si>
    <t>Revaluations of biosimilars contingent liabilities</t>
  </si>
  <si>
    <t>EBIT (before special items = base for Kabi guidance)</t>
  </si>
  <si>
    <t>Net income (as reported)</t>
  </si>
  <si>
    <t>Net income (adjusted = base for FSE &amp; FMC guidance)</t>
  </si>
  <si>
    <t>Fresenius Group/ Fresenius Medical Care / Fresenius Kabi</t>
  </si>
  <si>
    <t>Base for Guidance 2019</t>
  </si>
  <si>
    <t xml:space="preserve">Transaction Costs Akorn, biosimilars </t>
  </si>
  <si>
    <t>Transaction Costs Akorn, biosimilars</t>
  </si>
  <si>
    <t>in € million</t>
  </si>
  <si>
    <t>7)</t>
  </si>
  <si>
    <t>9)</t>
  </si>
  <si>
    <t>8)</t>
  </si>
  <si>
    <t xml:space="preserve">ROOA </t>
  </si>
  <si>
    <t xml:space="preserve">Employees (per capita on balance sheet date) </t>
  </si>
  <si>
    <t xml:space="preserve">Other operating liabilities </t>
  </si>
  <si>
    <t>Debt</t>
  </si>
  <si>
    <t xml:space="preserve">Total assets </t>
  </si>
  <si>
    <t/>
  </si>
  <si>
    <t>1 Before transaction-related effects and FCPA provision</t>
  </si>
  <si>
    <t>2 Before FCPA provision and book gain from U.S. tax reform</t>
  </si>
  <si>
    <t>3 Before transaction-related effects and revaluations of biosimilars contingent liabilities</t>
  </si>
  <si>
    <t>4 Before transaction-related effects and book gain from U.S. tax reform</t>
  </si>
  <si>
    <t>5 After transaction-related effects, revaluations of biosimilars contingent liabilities and FCPA provision</t>
  </si>
  <si>
    <t>6 After transaction-related effects, FCPA provision and book gain from U.S. tax reform</t>
  </si>
  <si>
    <t>7 Before transaction-related effects, revaluations of biosimilars contingent liabilities and FCPA provision</t>
  </si>
  <si>
    <t>8 The underlying pro forma EBIT does not include transaction-related expenses and FCPA provision.</t>
  </si>
  <si>
    <t>9 The underlying pro forma EBIT does not include transaction-related expenses, revaluations of biosimilars contingent liabilities and FCPA provision.</t>
  </si>
  <si>
    <t xml:space="preserve">7) </t>
  </si>
  <si>
    <r>
      <t xml:space="preserve">
% of total sales</t>
    </r>
    <r>
      <rPr>
        <vertAlign val="superscript"/>
        <sz val="10"/>
        <rFont val="Verdana"/>
        <family val="2"/>
      </rPr>
      <t>2)</t>
    </r>
  </si>
  <si>
    <t>2) contribution to consolidated sales</t>
  </si>
  <si>
    <t>Divestitures of Care Coordination activities (H2/2017)</t>
  </si>
  <si>
    <t>U.S. Tax Reform (excl. divestitures of Care Coordination activities(H2/2017))</t>
  </si>
  <si>
    <r>
      <t>FCPA</t>
    </r>
    <r>
      <rPr>
        <vertAlign val="superscript"/>
        <sz val="10"/>
        <color theme="1"/>
        <rFont val="Verdana"/>
        <family val="2"/>
      </rPr>
      <t>1</t>
    </r>
    <r>
      <rPr>
        <sz val="11"/>
        <color theme="1"/>
        <rFont val="Calibri"/>
        <family val="2"/>
        <scheme val="minor"/>
      </rPr>
      <t xml:space="preserve"> related charge</t>
    </r>
  </si>
  <si>
    <t>U.S. tax reform</t>
  </si>
  <si>
    <t>Transaction costs Akorn, biosimilars</t>
  </si>
  <si>
    <t>thereof lease liability</t>
  </si>
  <si>
    <t>thereof right-of-use-asset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</si>
</sst>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0.0%"/>
    <numFmt numFmtId="165" formatCode="[$-409]mmmm\ d\,\ yyyy;@"/>
    <numFmt numFmtId="166" formatCode="\+#,##0"/>
  </numFmts>
  <fonts count="26" x14ac:knownFonts="1">
    <font>
      <sz val="11"/>
      <color theme="1"/>
      <name val="Calibri"/>
      <family val="2"/>
      <scheme val="minor"/>
    </font>
    <font>
      <sz val="10"/>
      <color theme="1"/>
      <name val="Verdana"/>
      <family val="2"/>
    </font>
    <font>
      <sz val="10"/>
      <color theme="1"/>
      <name val="Verdana"/>
      <family val="2"/>
    </font>
    <font>
      <sz val="11"/>
      <color theme="1"/>
      <name val="Calibri"/>
      <family val="2"/>
      <scheme val="minor"/>
    </font>
    <font>
      <b/>
      <sz val="12"/>
      <color theme="1"/>
      <name val="Verdana"/>
      <family val="2"/>
    </font>
    <font>
      <sz val="10"/>
      <name val="Arial"/>
      <family val="2"/>
    </font>
    <font>
      <u/>
      <sz val="11"/>
      <color theme="10"/>
      <name val="Calibri"/>
      <family val="2"/>
      <scheme val="minor"/>
    </font>
    <font>
      <sz val="10"/>
      <color theme="1"/>
      <name val="Verdana"/>
      <family val="2"/>
    </font>
    <font>
      <b/>
      <sz val="10"/>
      <color theme="1"/>
      <name val="Verdana"/>
      <family val="2"/>
    </font>
    <font>
      <sz val="10"/>
      <name val="Verdana"/>
      <family val="2"/>
    </font>
    <font>
      <sz val="11"/>
      <color rgb="FFFF0000"/>
      <name val="Calibri"/>
      <family val="2"/>
      <scheme val="minor"/>
    </font>
    <font>
      <b/>
      <sz val="10"/>
      <name val="Verdana"/>
      <family val="2"/>
    </font>
    <font>
      <u/>
      <sz val="10"/>
      <color theme="10"/>
      <name val="Verdana"/>
      <family val="2"/>
    </font>
    <font>
      <vertAlign val="superscript"/>
      <sz val="10"/>
      <name val="Verdana"/>
      <family val="2"/>
    </font>
    <font>
      <vertAlign val="superscript"/>
      <sz val="10"/>
      <color theme="1"/>
      <name val="Verdana"/>
      <family val="2"/>
    </font>
    <font>
      <sz val="10"/>
      <color theme="0"/>
      <name val="Verdana"/>
      <family val="2"/>
    </font>
    <font>
      <b/>
      <sz val="10"/>
      <color rgb="FF000000"/>
      <name val="Verdana"/>
      <family val="2"/>
    </font>
    <font>
      <sz val="10"/>
      <color rgb="FF000000"/>
      <name val="Verdana"/>
      <family val="2"/>
    </font>
    <font>
      <u/>
      <sz val="11"/>
      <color rgb="FFFF0000"/>
      <name val="Calibri"/>
      <family val="2"/>
      <scheme val="minor"/>
    </font>
    <font>
      <b/>
      <sz val="10"/>
      <color rgb="FFFF0000"/>
      <name val="Verdana"/>
      <family val="2"/>
    </font>
    <font>
      <b/>
      <sz val="8"/>
      <color theme="1"/>
      <name val="Verdana"/>
      <family val="2"/>
    </font>
    <font>
      <sz val="8"/>
      <color theme="1"/>
      <name val="Verdana"/>
      <family val="2"/>
    </font>
    <font>
      <sz val="10"/>
      <color rgb="FFFF0000"/>
      <name val="Verdana"/>
      <family val="2"/>
    </font>
    <font>
      <sz val="10"/>
      <color rgb="FF00B0F0"/>
      <name val="Verdana"/>
      <family val="2"/>
    </font>
    <font>
      <b/>
      <sz val="8"/>
      <name val="Verdana"/>
      <family val="2"/>
    </font>
    <font>
      <b/>
      <sz val="12"/>
      <name val="Verdana"/>
      <family val="2"/>
    </font>
  </fonts>
  <fills count="11">
    <fill>
      <patternFill patternType="none"/>
    </fill>
    <fill>
      <patternFill patternType="gray125"/>
    </fill>
    <fill>
      <patternFill patternType="solid">
        <fgColor theme="0"/>
        <bgColor indexed="64"/>
      </patternFill>
    </fill>
    <fill>
      <patternFill patternType="solid">
        <fgColor theme="8"/>
        <bgColor rgb="FF000000"/>
      </patternFill>
    </fill>
    <fill>
      <patternFill patternType="solid">
        <fgColor theme="8"/>
        <bgColor indexed="64"/>
      </patternFill>
    </fill>
    <fill>
      <patternFill patternType="solid">
        <fgColor theme="0" tint="-4.9989318521683403E-2"/>
        <bgColor indexed="64"/>
      </patternFill>
    </fill>
    <fill>
      <patternFill patternType="solid">
        <fgColor rgb="FFD9D9D9"/>
        <bgColor indexed="64"/>
      </patternFill>
    </fill>
    <fill>
      <patternFill patternType="solid">
        <fgColor theme="0" tint="-0.14999847407452621"/>
        <bgColor indexed="64"/>
      </patternFill>
    </fill>
    <fill>
      <patternFill patternType="solid">
        <fgColor theme="6"/>
        <bgColor indexed="64"/>
      </patternFill>
    </fill>
    <fill>
      <patternFill patternType="solid">
        <fgColor rgb="FFFFFF00"/>
        <bgColor rgb="FF000000"/>
      </patternFill>
    </fill>
    <fill>
      <patternFill patternType="solid">
        <fgColor rgb="FFFFFF00"/>
        <bgColor indexed="64"/>
      </patternFill>
    </fill>
  </fills>
  <borders count="12">
    <border>
      <left/>
      <right/>
      <top/>
      <bottom/>
      <diagonal/>
    </border>
    <border>
      <left/>
      <right/>
      <top/>
      <bottom style="medium">
        <color indexed="64"/>
      </bottom>
      <diagonal/>
    </border>
    <border>
      <left/>
      <right/>
      <top style="hair">
        <color indexed="64"/>
      </top>
      <bottom style="hair">
        <color indexed="64"/>
      </bottom>
      <diagonal/>
    </border>
    <border>
      <left/>
      <right/>
      <top style="hair">
        <color indexed="64"/>
      </top>
      <bottom style="thin">
        <color indexed="64"/>
      </bottom>
      <diagonal/>
    </border>
    <border>
      <left/>
      <right/>
      <top/>
      <bottom style="hair">
        <color indexed="64"/>
      </bottom>
      <diagonal/>
    </border>
    <border>
      <left/>
      <right/>
      <top style="thin">
        <color indexed="64"/>
      </top>
      <bottom style="thin">
        <color indexed="64"/>
      </bottom>
      <diagonal/>
    </border>
    <border>
      <left/>
      <right/>
      <top/>
      <bottom style="thin">
        <color indexed="64"/>
      </bottom>
      <diagonal/>
    </border>
    <border>
      <left/>
      <right/>
      <top style="thin">
        <color indexed="64"/>
      </top>
      <bottom style="hair">
        <color indexed="64"/>
      </bottom>
      <diagonal/>
    </border>
    <border>
      <left/>
      <right/>
      <top style="hair">
        <color indexed="64"/>
      </top>
      <bottom style="medium">
        <color indexed="64"/>
      </bottom>
      <diagonal/>
    </border>
    <border>
      <left/>
      <right/>
      <top style="medium">
        <color indexed="64"/>
      </top>
      <bottom style="medium">
        <color indexed="64"/>
      </bottom>
      <diagonal/>
    </border>
    <border>
      <left/>
      <right/>
      <top style="hair">
        <color indexed="64"/>
      </top>
      <bottom/>
      <diagonal/>
    </border>
    <border>
      <left/>
      <right/>
      <top style="medium">
        <color indexed="64"/>
      </top>
      <bottom style="hair">
        <color indexed="64"/>
      </bottom>
      <diagonal/>
    </border>
  </borders>
  <cellStyleXfs count="6">
    <xf numFmtId="0" fontId="0" fillId="0" borderId="0"/>
    <xf numFmtId="9" fontId="3" fillId="0" borderId="0" applyFont="0" applyFill="0" applyBorder="0" applyAlignment="0" applyProtection="0"/>
    <xf numFmtId="0" fontId="6" fillId="0" borderId="0" applyNumberFormat="0" applyFill="0" applyBorder="0" applyAlignment="0" applyProtection="0"/>
    <xf numFmtId="0" fontId="5" fillId="0" borderId="0"/>
    <xf numFmtId="0" fontId="3" fillId="0" borderId="0"/>
    <xf numFmtId="0" fontId="3" fillId="0" borderId="0"/>
  </cellStyleXfs>
  <cellXfs count="431">
    <xf numFmtId="0" fontId="0" fillId="0" borderId="0" xfId="0"/>
    <xf numFmtId="0" fontId="6" fillId="0" borderId="0" xfId="2" applyAlignment="1">
      <alignment vertical="center"/>
    </xf>
    <xf numFmtId="0" fontId="6" fillId="0" borderId="0" xfId="2"/>
    <xf numFmtId="0" fontId="4" fillId="0" borderId="0" xfId="0" applyFont="1"/>
    <xf numFmtId="0" fontId="7" fillId="0" borderId="0" xfId="0" applyFont="1"/>
    <xf numFmtId="0" fontId="8" fillId="0" borderId="0" xfId="0" applyFont="1"/>
    <xf numFmtId="0" fontId="8" fillId="0" borderId="0" xfId="0" applyFont="1" applyAlignment="1">
      <alignment vertical="top"/>
    </xf>
    <xf numFmtId="0" fontId="8" fillId="0" borderId="0" xfId="0" applyFont="1" applyAlignment="1">
      <alignment vertical="center"/>
    </xf>
    <xf numFmtId="0" fontId="9" fillId="0" borderId="0" xfId="0" applyFont="1" applyFill="1" applyAlignment="1"/>
    <xf numFmtId="3" fontId="9" fillId="0" borderId="0" xfId="0" applyNumberFormat="1" applyFont="1" applyFill="1"/>
    <xf numFmtId="10" fontId="9" fillId="0" borderId="0" xfId="0" applyNumberFormat="1" applyFont="1" applyFill="1"/>
    <xf numFmtId="0" fontId="12" fillId="0" borderId="0" xfId="2" applyFont="1"/>
    <xf numFmtId="0" fontId="14" fillId="0" borderId="0" xfId="0" applyFont="1" applyAlignment="1">
      <alignment horizontal="left" vertical="center" indent="1"/>
    </xf>
    <xf numFmtId="0" fontId="7" fillId="0" borderId="0" xfId="0" applyFont="1" applyAlignment="1">
      <alignment horizontal="left" vertical="center" indent="1"/>
    </xf>
    <xf numFmtId="0" fontId="9" fillId="0" borderId="0" xfId="0" applyFont="1" applyAlignment="1"/>
    <xf numFmtId="0" fontId="7" fillId="0" borderId="0" xfId="0" applyFont="1" applyAlignment="1"/>
    <xf numFmtId="0" fontId="15" fillId="0" borderId="0" xfId="0" applyFont="1" applyFill="1"/>
    <xf numFmtId="0" fontId="12" fillId="0" borderId="0" xfId="2" applyFont="1" applyAlignment="1">
      <alignment vertical="top"/>
    </xf>
    <xf numFmtId="0" fontId="7" fillId="0" borderId="0" xfId="0" applyFont="1" applyAlignment="1">
      <alignment vertical="center"/>
    </xf>
    <xf numFmtId="0" fontId="8" fillId="0" borderId="0" xfId="0" applyFont="1" applyAlignment="1">
      <alignment horizontal="left" vertical="center"/>
    </xf>
    <xf numFmtId="0" fontId="10" fillId="0" borderId="0" xfId="0" applyFont="1"/>
    <xf numFmtId="0" fontId="18" fillId="0" borderId="0" xfId="2" applyFont="1"/>
    <xf numFmtId="3" fontId="10" fillId="0" borderId="0" xfId="0" applyNumberFormat="1" applyFont="1"/>
    <xf numFmtId="0" fontId="11" fillId="0" borderId="0" xfId="0" applyFont="1" applyFill="1" applyBorder="1" applyAlignment="1">
      <alignment vertical="top"/>
    </xf>
    <xf numFmtId="0" fontId="11" fillId="0" borderId="0" xfId="0" applyNumberFormat="1" applyFont="1" applyFill="1" applyBorder="1" applyAlignment="1">
      <alignment horizontal="center"/>
    </xf>
    <xf numFmtId="0" fontId="11" fillId="0" borderId="0" xfId="0" applyNumberFormat="1" applyFont="1" applyFill="1" applyBorder="1" applyAlignment="1">
      <alignment vertical="top"/>
    </xf>
    <xf numFmtId="0" fontId="9" fillId="0" borderId="0" xfId="0" applyNumberFormat="1" applyFont="1" applyFill="1" applyBorder="1" applyAlignment="1">
      <alignment vertical="top"/>
    </xf>
    <xf numFmtId="0" fontId="9" fillId="0" borderId="6" xfId="0" applyFont="1" applyFill="1" applyBorder="1" applyAlignment="1">
      <alignment vertical="top"/>
    </xf>
    <xf numFmtId="0" fontId="9" fillId="0" borderId="0" xfId="0" applyFont="1" applyFill="1" applyBorder="1" applyAlignment="1">
      <alignment vertical="top"/>
    </xf>
    <xf numFmtId="0" fontId="9" fillId="0" borderId="0" xfId="0" applyFont="1" applyFill="1" applyAlignment="1">
      <alignment horizontal="right"/>
    </xf>
    <xf numFmtId="3" fontId="9" fillId="0" borderId="0" xfId="0" applyNumberFormat="1" applyFont="1" applyFill="1" applyAlignment="1"/>
    <xf numFmtId="10" fontId="9" fillId="0" borderId="0" xfId="0" applyNumberFormat="1" applyFont="1" applyFill="1" applyAlignment="1">
      <alignment horizontal="right"/>
    </xf>
    <xf numFmtId="3" fontId="9" fillId="0" borderId="0" xfId="0" applyNumberFormat="1" applyFont="1" applyFill="1" applyAlignment="1">
      <alignment horizontal="right"/>
    </xf>
    <xf numFmtId="0" fontId="13" fillId="2" borderId="0" xfId="0" applyFont="1" applyFill="1" applyAlignment="1"/>
    <xf numFmtId="0" fontId="9" fillId="2" borderId="0" xfId="0" applyFont="1" applyFill="1" applyAlignment="1"/>
    <xf numFmtId="0" fontId="12" fillId="0" borderId="0" xfId="2" applyFont="1" applyAlignment="1"/>
    <xf numFmtId="0" fontId="9" fillId="0" borderId="0" xfId="0" applyFont="1" applyFill="1" applyBorder="1" applyAlignment="1"/>
    <xf numFmtId="49" fontId="9" fillId="0" borderId="1" xfId="0" applyNumberFormat="1" applyFont="1" applyFill="1" applyBorder="1" applyAlignment="1">
      <alignment horizontal="left"/>
    </xf>
    <xf numFmtId="49" fontId="11" fillId="0" borderId="1" xfId="0" applyNumberFormat="1" applyFont="1" applyFill="1" applyBorder="1" applyAlignment="1">
      <alignment horizontal="center"/>
    </xf>
    <xf numFmtId="49" fontId="13" fillId="0" borderId="1" xfId="0" applyNumberFormat="1" applyFont="1" applyFill="1" applyBorder="1" applyAlignment="1">
      <alignment horizontal="left"/>
    </xf>
    <xf numFmtId="0" fontId="11" fillId="0" borderId="1" xfId="0" applyNumberFormat="1" applyFont="1" applyFill="1" applyBorder="1" applyAlignment="1">
      <alignment horizontal="center"/>
    </xf>
    <xf numFmtId="0" fontId="11" fillId="0" borderId="1" xfId="0" applyNumberFormat="1" applyFont="1" applyFill="1" applyBorder="1" applyAlignment="1">
      <alignment horizontal="right" wrapText="1"/>
    </xf>
    <xf numFmtId="0" fontId="6" fillId="0" borderId="0" xfId="2" applyAlignment="1"/>
    <xf numFmtId="0" fontId="8" fillId="0" borderId="0" xfId="0" applyFont="1" applyAlignment="1"/>
    <xf numFmtId="0" fontId="11" fillId="0" borderId="0" xfId="0" applyFont="1" applyFill="1" applyBorder="1" applyAlignment="1">
      <alignment horizontal="right" wrapText="1"/>
    </xf>
    <xf numFmtId="0" fontId="9" fillId="0" borderId="0" xfId="0" applyFont="1" applyFill="1" applyBorder="1" applyAlignment="1">
      <alignment horizontal="right" wrapText="1"/>
    </xf>
    <xf numFmtId="0" fontId="7" fillId="0" borderId="0" xfId="0" applyFont="1" applyAlignment="1">
      <alignment horizontal="right"/>
    </xf>
    <xf numFmtId="49" fontId="11" fillId="0" borderId="0" xfId="0" applyNumberFormat="1" applyFont="1" applyFill="1" applyBorder="1" applyAlignment="1">
      <alignment horizontal="right" wrapText="1"/>
    </xf>
    <xf numFmtId="49" fontId="9" fillId="0" borderId="0" xfId="0" applyNumberFormat="1" applyFont="1" applyFill="1" applyBorder="1" applyAlignment="1">
      <alignment horizontal="right" wrapText="1"/>
    </xf>
    <xf numFmtId="3" fontId="9" fillId="0" borderId="0" xfId="0" applyNumberFormat="1" applyFont="1" applyFill="1" applyBorder="1" applyAlignment="1">
      <alignment horizontal="right" shrinkToFit="1"/>
    </xf>
    <xf numFmtId="9" fontId="9" fillId="0" borderId="0" xfId="0" applyNumberFormat="1" applyFont="1" applyFill="1" applyBorder="1" applyAlignment="1">
      <alignment horizontal="right" shrinkToFit="1"/>
    </xf>
    <xf numFmtId="3" fontId="9" fillId="2" borderId="0" xfId="0" applyNumberFormat="1" applyFont="1" applyFill="1" applyBorder="1" applyAlignment="1">
      <alignment horizontal="right" shrinkToFit="1"/>
    </xf>
    <xf numFmtId="3" fontId="9" fillId="0" borderId="0" xfId="0" applyNumberFormat="1" applyFont="1" applyFill="1" applyBorder="1" applyAlignment="1" applyProtection="1">
      <alignment horizontal="right" shrinkToFit="1"/>
      <protection locked="0"/>
    </xf>
    <xf numFmtId="3" fontId="9" fillId="2" borderId="0" xfId="0" applyNumberFormat="1" applyFont="1" applyFill="1" applyBorder="1" applyAlignment="1" applyProtection="1">
      <alignment horizontal="right" shrinkToFit="1"/>
      <protection locked="0"/>
    </xf>
    <xf numFmtId="9" fontId="9" fillId="2" borderId="0" xfId="0" applyNumberFormat="1" applyFont="1" applyFill="1" applyBorder="1" applyAlignment="1">
      <alignment horizontal="right" shrinkToFit="1"/>
    </xf>
    <xf numFmtId="3" fontId="9" fillId="2" borderId="0" xfId="0" quotePrefix="1" applyNumberFormat="1" applyFont="1" applyFill="1" applyBorder="1" applyAlignment="1" applyProtection="1">
      <alignment horizontal="right" shrinkToFit="1"/>
      <protection locked="0"/>
    </xf>
    <xf numFmtId="3" fontId="9" fillId="0" borderId="0" xfId="0" quotePrefix="1" applyNumberFormat="1" applyFont="1" applyFill="1" applyBorder="1" applyAlignment="1" applyProtection="1">
      <alignment horizontal="right" shrinkToFit="1"/>
      <protection locked="0"/>
    </xf>
    <xf numFmtId="10" fontId="9" fillId="0" borderId="0" xfId="0" applyNumberFormat="1" applyFont="1" applyFill="1" applyBorder="1" applyAlignment="1">
      <alignment horizontal="right" shrinkToFit="1"/>
    </xf>
    <xf numFmtId="164" fontId="9" fillId="0" borderId="0" xfId="0" applyNumberFormat="1" applyFont="1" applyFill="1" applyBorder="1" applyAlignment="1">
      <alignment horizontal="right" shrinkToFit="1"/>
    </xf>
    <xf numFmtId="164" fontId="9" fillId="2" borderId="0" xfId="0" applyNumberFormat="1" applyFont="1" applyFill="1" applyBorder="1" applyAlignment="1">
      <alignment horizontal="right" shrinkToFit="1"/>
    </xf>
    <xf numFmtId="0" fontId="13" fillId="0" borderId="0" xfId="0" applyFont="1" applyAlignment="1">
      <alignment horizontal="left"/>
    </xf>
    <xf numFmtId="0" fontId="11" fillId="0" borderId="0" xfId="0" applyNumberFormat="1" applyFont="1" applyFill="1" applyBorder="1" applyAlignment="1">
      <alignment horizontal="left" vertical="top" wrapText="1"/>
    </xf>
    <xf numFmtId="0" fontId="8" fillId="0" borderId="0" xfId="0" applyFont="1" applyAlignment="1">
      <alignment horizontal="left"/>
    </xf>
    <xf numFmtId="0" fontId="11" fillId="0" borderId="0" xfId="0" applyNumberFormat="1" applyFont="1" applyFill="1" applyBorder="1" applyAlignment="1"/>
    <xf numFmtId="0" fontId="0" fillId="0" borderId="0" xfId="0" quotePrefix="1"/>
    <xf numFmtId="0" fontId="20" fillId="0" borderId="0" xfId="0" applyFont="1" applyAlignment="1">
      <alignment vertical="center" wrapText="1"/>
    </xf>
    <xf numFmtId="0" fontId="21" fillId="0" borderId="0" xfId="0" applyFont="1" applyAlignment="1">
      <alignment vertical="center" wrapText="1"/>
    </xf>
    <xf numFmtId="0" fontId="8" fillId="0" borderId="0" xfId="0" applyFont="1" applyAlignment="1">
      <alignment horizontal="left"/>
    </xf>
    <xf numFmtId="0" fontId="2" fillId="0" borderId="0" xfId="0" applyFont="1"/>
    <xf numFmtId="0" fontId="7" fillId="0" borderId="0" xfId="0" applyFont="1" applyBorder="1"/>
    <xf numFmtId="3" fontId="19" fillId="0" borderId="0" xfId="0" applyNumberFormat="1" applyFont="1" applyFill="1" applyBorder="1" applyAlignment="1">
      <alignment horizontal="center" shrinkToFit="1"/>
    </xf>
    <xf numFmtId="10" fontId="19" fillId="0" borderId="0" xfId="0" applyNumberFormat="1" applyFont="1" applyFill="1" applyBorder="1" applyAlignment="1">
      <alignment horizontal="right" shrinkToFit="1"/>
    </xf>
    <xf numFmtId="3" fontId="19" fillId="2" borderId="0" xfId="0" applyNumberFormat="1" applyFont="1" applyFill="1" applyBorder="1" applyAlignment="1">
      <alignment horizontal="center" shrinkToFit="1"/>
    </xf>
    <xf numFmtId="3" fontId="22" fillId="0" borderId="0" xfId="0" applyNumberFormat="1" applyFont="1" applyFill="1" applyBorder="1" applyAlignment="1" applyProtection="1">
      <alignment horizontal="right" shrinkToFit="1"/>
      <protection locked="0"/>
    </xf>
    <xf numFmtId="9" fontId="22" fillId="0" borderId="0" xfId="0" applyNumberFormat="1" applyFont="1" applyFill="1" applyBorder="1" applyAlignment="1">
      <alignment horizontal="right" shrinkToFit="1"/>
    </xf>
    <xf numFmtId="3" fontId="22" fillId="0" borderId="0" xfId="0" applyNumberFormat="1" applyFont="1" applyFill="1" applyBorder="1" applyAlignment="1">
      <alignment horizontal="right" shrinkToFit="1"/>
    </xf>
    <xf numFmtId="10" fontId="22" fillId="0" borderId="0" xfId="0" applyNumberFormat="1" applyFont="1" applyFill="1" applyBorder="1" applyAlignment="1">
      <alignment horizontal="right" shrinkToFit="1"/>
    </xf>
    <xf numFmtId="3" fontId="22" fillId="0" borderId="6" xfId="0" applyNumberFormat="1" applyFont="1" applyFill="1" applyBorder="1" applyAlignment="1">
      <alignment shrinkToFit="1"/>
    </xf>
    <xf numFmtId="10" fontId="22" fillId="0" borderId="6" xfId="0" applyNumberFormat="1" applyFont="1" applyFill="1" applyBorder="1" applyAlignment="1">
      <alignment horizontal="right" shrinkToFit="1"/>
    </xf>
    <xf numFmtId="3" fontId="22" fillId="2" borderId="6" xfId="0" applyNumberFormat="1" applyFont="1" applyFill="1" applyBorder="1" applyAlignment="1">
      <alignment shrinkToFit="1"/>
    </xf>
    <xf numFmtId="0" fontId="23" fillId="0" borderId="0" xfId="0" applyFont="1" applyFill="1" applyAlignment="1"/>
    <xf numFmtId="0" fontId="23" fillId="0" borderId="0" xfId="0" applyFont="1" applyFill="1" applyAlignment="1">
      <alignment horizontal="right"/>
    </xf>
    <xf numFmtId="3" fontId="23" fillId="0" borderId="0" xfId="0" applyNumberFormat="1" applyFont="1" applyFill="1" applyAlignment="1"/>
    <xf numFmtId="10" fontId="23" fillId="0" borderId="0" xfId="0" applyNumberFormat="1" applyFont="1" applyFill="1" applyAlignment="1">
      <alignment horizontal="right"/>
    </xf>
    <xf numFmtId="3" fontId="23" fillId="0" borderId="0" xfId="0" applyNumberFormat="1" applyFont="1" applyFill="1" applyAlignment="1">
      <alignment horizontal="right"/>
    </xf>
    <xf numFmtId="3" fontId="23" fillId="0" borderId="0" xfId="0" applyNumberFormat="1" applyFont="1" applyFill="1"/>
    <xf numFmtId="10" fontId="23" fillId="0" borderId="0" xfId="0" applyNumberFormat="1" applyFont="1" applyFill="1"/>
    <xf numFmtId="0" fontId="9" fillId="0" borderId="0" xfId="0" applyFont="1"/>
    <xf numFmtId="0" fontId="9" fillId="0" borderId="0" xfId="0" applyFont="1" applyAlignment="1">
      <alignment horizontal="left" vertical="center" indent="1"/>
    </xf>
    <xf numFmtId="0" fontId="9" fillId="0" borderId="1" xfId="0" applyFont="1" applyFill="1" applyBorder="1" applyAlignment="1">
      <alignment horizontal="left" vertical="center"/>
    </xf>
    <xf numFmtId="0" fontId="11" fillId="0" borderId="1" xfId="0" applyFont="1" applyFill="1" applyBorder="1" applyAlignment="1">
      <alignment horizontal="right" vertical="center" wrapText="1"/>
    </xf>
    <xf numFmtId="0" fontId="9" fillId="0" borderId="1" xfId="0" applyFont="1" applyFill="1" applyBorder="1" applyAlignment="1">
      <alignment horizontal="right" vertical="center" wrapText="1"/>
    </xf>
    <xf numFmtId="0" fontId="9" fillId="0" borderId="0" xfId="0" applyFont="1" applyFill="1" applyBorder="1" applyAlignment="1">
      <alignment vertical="center"/>
    </xf>
    <xf numFmtId="3" fontId="9" fillId="0" borderId="0" xfId="0" applyNumberFormat="1" applyFont="1" applyFill="1" applyBorder="1" applyAlignment="1">
      <alignment horizontal="right" vertical="center"/>
    </xf>
    <xf numFmtId="9" fontId="9" fillId="0" borderId="0" xfId="0" applyNumberFormat="1" applyFont="1" applyFill="1" applyBorder="1" applyAlignment="1">
      <alignment horizontal="right" vertical="center"/>
    </xf>
    <xf numFmtId="0" fontId="9" fillId="0" borderId="2" xfId="0" applyFont="1" applyFill="1" applyBorder="1" applyAlignment="1">
      <alignment vertical="center"/>
    </xf>
    <xf numFmtId="3" fontId="9" fillId="0" borderId="2" xfId="0" applyNumberFormat="1" applyFont="1" applyFill="1" applyBorder="1" applyAlignment="1">
      <alignment horizontal="right" vertical="center"/>
    </xf>
    <xf numFmtId="9" fontId="9" fillId="0" borderId="2" xfId="0" applyNumberFormat="1" applyFont="1" applyFill="1" applyBorder="1" applyAlignment="1">
      <alignment horizontal="right" vertical="center"/>
    </xf>
    <xf numFmtId="0" fontId="9" fillId="0" borderId="3" xfId="0" applyFont="1" applyFill="1" applyBorder="1" applyAlignment="1">
      <alignment vertical="center"/>
    </xf>
    <xf numFmtId="3" fontId="9" fillId="0" borderId="3" xfId="0" applyNumberFormat="1" applyFont="1" applyFill="1" applyBorder="1" applyAlignment="1">
      <alignment horizontal="right" vertical="center"/>
    </xf>
    <xf numFmtId="9" fontId="9" fillId="0" borderId="3" xfId="0" applyNumberFormat="1" applyFont="1" applyFill="1" applyBorder="1" applyAlignment="1">
      <alignment horizontal="right" vertical="center"/>
    </xf>
    <xf numFmtId="0" fontId="9" fillId="0" borderId="1" xfId="0" applyFont="1" applyFill="1" applyBorder="1" applyAlignment="1">
      <alignment horizontal="left" vertical="center" wrapText="1"/>
    </xf>
    <xf numFmtId="3" fontId="11" fillId="3" borderId="0" xfId="0" applyNumberFormat="1" applyFont="1" applyFill="1" applyBorder="1" applyAlignment="1">
      <alignment horizontal="right" vertical="center"/>
    </xf>
    <xf numFmtId="3" fontId="11" fillId="3" borderId="2" xfId="0" applyNumberFormat="1" applyFont="1" applyFill="1" applyBorder="1" applyAlignment="1">
      <alignment horizontal="right" vertical="center"/>
    </xf>
    <xf numFmtId="3" fontId="11" fillId="3" borderId="3" xfId="0" applyNumberFormat="1" applyFont="1" applyFill="1" applyBorder="1" applyAlignment="1">
      <alignment horizontal="right" vertical="center"/>
    </xf>
    <xf numFmtId="3" fontId="19" fillId="4" borderId="0" xfId="0" applyNumberFormat="1" applyFont="1" applyFill="1" applyBorder="1" applyAlignment="1">
      <alignment horizontal="center" shrinkToFit="1"/>
    </xf>
    <xf numFmtId="3" fontId="9" fillId="4" borderId="0" xfId="0" applyNumberFormat="1" applyFont="1" applyFill="1" applyBorder="1" applyAlignment="1">
      <alignment horizontal="right" shrinkToFit="1"/>
    </xf>
    <xf numFmtId="3" fontId="9" fillId="4" borderId="0" xfId="0" applyNumberFormat="1" applyFont="1" applyFill="1" applyBorder="1" applyAlignment="1" applyProtection="1">
      <alignment horizontal="right" shrinkToFit="1"/>
      <protection locked="0"/>
    </xf>
    <xf numFmtId="9" fontId="9" fillId="4" borderId="0" xfId="0" applyNumberFormat="1" applyFont="1" applyFill="1" applyBorder="1" applyAlignment="1">
      <alignment horizontal="right" shrinkToFit="1"/>
    </xf>
    <xf numFmtId="3" fontId="22" fillId="4" borderId="0" xfId="0" applyNumberFormat="1" applyFont="1" applyFill="1" applyBorder="1" applyAlignment="1" applyProtection="1">
      <alignment horizontal="right" shrinkToFit="1"/>
      <protection locked="0"/>
    </xf>
    <xf numFmtId="3" fontId="22" fillId="4" borderId="0" xfId="0" applyNumberFormat="1" applyFont="1" applyFill="1" applyBorder="1" applyAlignment="1">
      <alignment horizontal="right" shrinkToFit="1"/>
    </xf>
    <xf numFmtId="164" fontId="9" fillId="4" borderId="0" xfId="0" applyNumberFormat="1" applyFont="1" applyFill="1" applyBorder="1" applyAlignment="1">
      <alignment horizontal="right" shrinkToFit="1"/>
    </xf>
    <xf numFmtId="3" fontId="22" fillId="4" borderId="6" xfId="0" applyNumberFormat="1" applyFont="1" applyFill="1" applyBorder="1" applyAlignment="1">
      <alignment shrinkToFit="1"/>
    </xf>
    <xf numFmtId="3" fontId="9" fillId="4" borderId="0" xfId="0" quotePrefix="1" applyNumberFormat="1" applyFont="1" applyFill="1" applyBorder="1" applyAlignment="1" applyProtection="1">
      <alignment horizontal="right" shrinkToFit="1"/>
      <protection locked="0"/>
    </xf>
    <xf numFmtId="0" fontId="9" fillId="0" borderId="0" xfId="3" applyFont="1" applyFill="1" applyBorder="1" applyAlignment="1">
      <alignment vertical="center"/>
    </xf>
    <xf numFmtId="3" fontId="9" fillId="3" borderId="0" xfId="3" applyNumberFormat="1" applyFont="1" applyFill="1" applyBorder="1" applyAlignment="1">
      <alignment horizontal="right" vertical="center"/>
    </xf>
    <xf numFmtId="3" fontId="9" fillId="0" borderId="0" xfId="3" applyNumberFormat="1" applyFont="1" applyFill="1" applyBorder="1" applyAlignment="1">
      <alignment horizontal="right" vertical="center"/>
    </xf>
    <xf numFmtId="9" fontId="11" fillId="0" borderId="6" xfId="1" applyFont="1" applyFill="1" applyBorder="1" applyAlignment="1">
      <alignment horizontal="right" vertical="center"/>
    </xf>
    <xf numFmtId="165" fontId="11" fillId="0" borderId="1" xfId="0" applyNumberFormat="1" applyFont="1" applyFill="1" applyBorder="1" applyAlignment="1">
      <alignment horizontal="right" vertical="center" wrapText="1"/>
    </xf>
    <xf numFmtId="49" fontId="9" fillId="0" borderId="1" xfId="0" applyNumberFormat="1" applyFont="1" applyFill="1" applyBorder="1" applyAlignment="1">
      <alignment horizontal="right" vertical="center" wrapText="1"/>
    </xf>
    <xf numFmtId="0" fontId="9" fillId="0" borderId="1" xfId="0" applyFont="1" applyFill="1" applyBorder="1" applyAlignment="1">
      <alignment horizontal="right" vertical="center"/>
    </xf>
    <xf numFmtId="0" fontId="11" fillId="0" borderId="0" xfId="0" applyFont="1" applyFill="1" applyBorder="1" applyAlignment="1">
      <alignment vertical="center"/>
    </xf>
    <xf numFmtId="0" fontId="11" fillId="3" borderId="0" xfId="0" applyFont="1" applyFill="1" applyBorder="1" applyAlignment="1">
      <alignment horizontal="right" vertical="center"/>
    </xf>
    <xf numFmtId="3" fontId="11" fillId="0" borderId="0" xfId="0" applyNumberFormat="1" applyFont="1" applyFill="1" applyBorder="1" applyAlignment="1">
      <alignment horizontal="right" vertical="center"/>
    </xf>
    <xf numFmtId="9" fontId="11" fillId="0" borderId="0" xfId="0" applyNumberFormat="1" applyFont="1" applyFill="1" applyBorder="1" applyAlignment="1">
      <alignment horizontal="right" vertical="center"/>
    </xf>
    <xf numFmtId="0" fontId="11" fillId="0" borderId="2" xfId="0" applyFont="1" applyFill="1" applyBorder="1" applyAlignment="1">
      <alignment horizontal="left" vertical="center"/>
    </xf>
    <xf numFmtId="3" fontId="11" fillId="0" borderId="2" xfId="0" applyNumberFormat="1" applyFont="1" applyFill="1" applyBorder="1" applyAlignment="1">
      <alignment horizontal="right" vertical="center"/>
    </xf>
    <xf numFmtId="9" fontId="11" fillId="0" borderId="2" xfId="0" applyNumberFormat="1" applyFont="1" applyFill="1" applyBorder="1" applyAlignment="1">
      <alignment horizontal="right" vertical="center"/>
    </xf>
    <xf numFmtId="0" fontId="9" fillId="0" borderId="2" xfId="0" applyFont="1" applyFill="1" applyBorder="1" applyAlignment="1">
      <alignment horizontal="left" vertical="center"/>
    </xf>
    <xf numFmtId="3" fontId="9" fillId="3" borderId="2" xfId="0" applyNumberFormat="1" applyFont="1" applyFill="1" applyBorder="1" applyAlignment="1">
      <alignment horizontal="right" vertical="center"/>
    </xf>
    <xf numFmtId="0" fontId="9" fillId="0" borderId="3" xfId="0" applyFont="1" applyFill="1" applyBorder="1" applyAlignment="1">
      <alignment horizontal="left" vertical="center"/>
    </xf>
    <xf numFmtId="3" fontId="9" fillId="3" borderId="3" xfId="0" applyNumberFormat="1" applyFont="1" applyFill="1" applyBorder="1" applyAlignment="1">
      <alignment horizontal="right" vertical="center"/>
    </xf>
    <xf numFmtId="0" fontId="11" fillId="0" borderId="0" xfId="0" applyFont="1" applyFill="1" applyBorder="1" applyAlignment="1">
      <alignment horizontal="left" vertical="center"/>
    </xf>
    <xf numFmtId="0" fontId="9" fillId="0" borderId="8" xfId="0" applyFont="1" applyFill="1" applyBorder="1" applyAlignment="1">
      <alignment horizontal="left" vertical="center"/>
    </xf>
    <xf numFmtId="3" fontId="9" fillId="3" borderId="8" xfId="0" applyNumberFormat="1" applyFont="1" applyFill="1" applyBorder="1" applyAlignment="1">
      <alignment horizontal="right" vertical="center"/>
    </xf>
    <xf numFmtId="0" fontId="11" fillId="0" borderId="1" xfId="0" applyFont="1" applyFill="1" applyBorder="1" applyAlignment="1">
      <alignment vertical="center"/>
    </xf>
    <xf numFmtId="3" fontId="11" fillId="3" borderId="1" xfId="0" applyNumberFormat="1" applyFont="1" applyFill="1" applyBorder="1" applyAlignment="1">
      <alignment horizontal="right" vertical="center"/>
    </xf>
    <xf numFmtId="3" fontId="11" fillId="0" borderId="1" xfId="0" applyNumberFormat="1" applyFont="1" applyFill="1" applyBorder="1" applyAlignment="1">
      <alignment horizontal="right" vertical="center"/>
    </xf>
    <xf numFmtId="9" fontId="11" fillId="0" borderId="1" xfId="0" applyNumberFormat="1" applyFont="1" applyFill="1" applyBorder="1" applyAlignment="1">
      <alignment horizontal="right" vertical="center"/>
    </xf>
    <xf numFmtId="3" fontId="9" fillId="0" borderId="6" xfId="0" applyNumberFormat="1" applyFont="1" applyFill="1" applyBorder="1" applyAlignment="1">
      <alignment horizontal="right" vertical="center"/>
    </xf>
    <xf numFmtId="9" fontId="9" fillId="0" borderId="6" xfId="0" applyNumberFormat="1" applyFont="1" applyFill="1" applyBorder="1" applyAlignment="1">
      <alignment horizontal="right" vertical="center"/>
    </xf>
    <xf numFmtId="9" fontId="11" fillId="0" borderId="4" xfId="0" applyNumberFormat="1" applyFont="1" applyFill="1" applyBorder="1" applyAlignment="1">
      <alignment horizontal="right" vertical="center"/>
    </xf>
    <xf numFmtId="0" fontId="11" fillId="0" borderId="8" xfId="0" applyFont="1" applyFill="1" applyBorder="1" applyAlignment="1">
      <alignment horizontal="left" vertical="center"/>
    </xf>
    <xf numFmtId="3" fontId="11" fillId="3" borderId="8" xfId="0" applyNumberFormat="1" applyFont="1" applyFill="1" applyBorder="1" applyAlignment="1">
      <alignment horizontal="right" vertical="center"/>
    </xf>
    <xf numFmtId="3" fontId="11" fillId="0" borderId="8" xfId="0" applyNumberFormat="1" applyFont="1" applyFill="1" applyBorder="1" applyAlignment="1">
      <alignment horizontal="right" vertical="center"/>
    </xf>
    <xf numFmtId="9" fontId="11" fillId="0" borderId="8" xfId="0" applyNumberFormat="1" applyFont="1" applyFill="1" applyBorder="1" applyAlignment="1">
      <alignment horizontal="right" vertical="center"/>
    </xf>
    <xf numFmtId="0" fontId="11" fillId="0" borderId="9" xfId="0" applyFont="1" applyFill="1" applyBorder="1" applyAlignment="1">
      <alignment vertical="center"/>
    </xf>
    <xf numFmtId="3" fontId="11" fillId="3" borderId="9" xfId="0" applyNumberFormat="1" applyFont="1" applyFill="1" applyBorder="1" applyAlignment="1">
      <alignment horizontal="right" vertical="center"/>
    </xf>
    <xf numFmtId="3" fontId="11" fillId="0" borderId="9" xfId="0" applyNumberFormat="1" applyFont="1" applyFill="1" applyBorder="1" applyAlignment="1">
      <alignment horizontal="right" vertical="center"/>
    </xf>
    <xf numFmtId="9" fontId="11" fillId="0" borderId="9" xfId="0" applyNumberFormat="1" applyFont="1" applyFill="1" applyBorder="1" applyAlignment="1">
      <alignment horizontal="right" vertical="center"/>
    </xf>
    <xf numFmtId="3" fontId="11" fillId="0" borderId="1" xfId="0" applyNumberFormat="1" applyFont="1" applyFill="1" applyBorder="1" applyAlignment="1">
      <alignment horizontal="right" vertical="center" wrapText="1"/>
    </xf>
    <xf numFmtId="0" fontId="9" fillId="0" borderId="0" xfId="0" applyFont="1" applyBorder="1" applyAlignment="1">
      <alignment vertical="center"/>
    </xf>
    <xf numFmtId="0" fontId="13" fillId="0" borderId="0" xfId="0" applyFont="1" applyFill="1" applyBorder="1" applyAlignment="1">
      <alignment horizontal="right" vertical="center"/>
    </xf>
    <xf numFmtId="3" fontId="9" fillId="3" borderId="0" xfId="0" applyNumberFormat="1" applyFont="1" applyFill="1" applyBorder="1" applyAlignment="1">
      <alignment horizontal="right" vertical="center"/>
    </xf>
    <xf numFmtId="9" fontId="9" fillId="0" borderId="0" xfId="1" applyFont="1" applyFill="1" applyBorder="1" applyAlignment="1">
      <alignment horizontal="right" vertical="center"/>
    </xf>
    <xf numFmtId="0" fontId="9" fillId="0" borderId="2" xfId="0" applyFont="1" applyBorder="1" applyAlignment="1">
      <alignment vertical="center"/>
    </xf>
    <xf numFmtId="0" fontId="13" fillId="0" borderId="2" xfId="0" applyFont="1" applyFill="1" applyBorder="1" applyAlignment="1">
      <alignment horizontal="right" vertical="center"/>
    </xf>
    <xf numFmtId="9" fontId="9" fillId="0" borderId="2" xfId="1" applyFont="1" applyFill="1" applyBorder="1" applyAlignment="1">
      <alignment horizontal="right" vertical="center"/>
    </xf>
    <xf numFmtId="0" fontId="11" fillId="0" borderId="2" xfId="0" applyFont="1" applyBorder="1" applyAlignment="1">
      <alignment vertical="center"/>
    </xf>
    <xf numFmtId="9" fontId="11" fillId="0" borderId="2" xfId="1" applyFont="1" applyFill="1" applyBorder="1" applyAlignment="1">
      <alignment horizontal="right" vertical="center"/>
    </xf>
    <xf numFmtId="0" fontId="13" fillId="0" borderId="2" xfId="0" applyFont="1" applyFill="1" applyBorder="1" applyAlignment="1">
      <alignment horizontal="right" vertical="center" wrapText="1"/>
    </xf>
    <xf numFmtId="0" fontId="13" fillId="0" borderId="0" xfId="0" applyNumberFormat="1" applyFont="1" applyFill="1" applyBorder="1" applyAlignment="1">
      <alignment horizontal="right" vertical="center"/>
    </xf>
    <xf numFmtId="0" fontId="9" fillId="0" borderId="3" xfId="0" applyFont="1" applyBorder="1" applyAlignment="1">
      <alignment vertical="center"/>
    </xf>
    <xf numFmtId="9" fontId="9" fillId="0" borderId="3" xfId="1" applyFont="1" applyFill="1" applyBorder="1" applyAlignment="1">
      <alignment horizontal="right" vertical="center"/>
    </xf>
    <xf numFmtId="0" fontId="11" fillId="0" borderId="0" xfId="0" applyFont="1" applyBorder="1" applyAlignment="1">
      <alignment vertical="center"/>
    </xf>
    <xf numFmtId="4" fontId="11" fillId="3" borderId="4" xfId="0" applyNumberFormat="1" applyFont="1" applyFill="1" applyBorder="1" applyAlignment="1">
      <alignment horizontal="right" vertical="center"/>
    </xf>
    <xf numFmtId="4" fontId="11" fillId="0" borderId="0" xfId="0" applyNumberFormat="1" applyFont="1" applyFill="1" applyBorder="1" applyAlignment="1">
      <alignment horizontal="right" vertical="center"/>
    </xf>
    <xf numFmtId="9" fontId="11" fillId="0" borderId="0" xfId="1" applyFont="1" applyFill="1" applyBorder="1" applyAlignment="1">
      <alignment horizontal="right" vertical="center"/>
    </xf>
    <xf numFmtId="4" fontId="9" fillId="3" borderId="2" xfId="0" applyNumberFormat="1" applyFont="1" applyFill="1" applyBorder="1" applyAlignment="1">
      <alignment horizontal="right" vertical="center"/>
    </xf>
    <xf numFmtId="4" fontId="9" fillId="0" borderId="2" xfId="0" applyNumberFormat="1" applyFont="1" applyFill="1" applyBorder="1" applyAlignment="1">
      <alignment horizontal="right" vertical="center"/>
    </xf>
    <xf numFmtId="4" fontId="11" fillId="0" borderId="2" xfId="0" applyNumberFormat="1" applyFont="1" applyFill="1" applyBorder="1" applyAlignment="1">
      <alignment horizontal="right" vertical="center"/>
    </xf>
    <xf numFmtId="4" fontId="9" fillId="3" borderId="3" xfId="0" applyNumberFormat="1" applyFont="1" applyFill="1" applyBorder="1" applyAlignment="1">
      <alignment horizontal="right" vertical="center"/>
    </xf>
    <xf numFmtId="4" fontId="9" fillId="0" borderId="3" xfId="0" applyNumberFormat="1" applyFont="1" applyFill="1" applyBorder="1" applyAlignment="1">
      <alignment horizontal="right" vertical="center"/>
    </xf>
    <xf numFmtId="0" fontId="9" fillId="0" borderId="5" xfId="0" applyFont="1" applyBorder="1" applyAlignment="1">
      <alignment vertical="center"/>
    </xf>
    <xf numFmtId="0" fontId="13" fillId="0" borderId="5" xfId="0" applyFont="1" applyFill="1" applyBorder="1" applyAlignment="1">
      <alignment horizontal="right" vertical="center"/>
    </xf>
    <xf numFmtId="3" fontId="9" fillId="3" borderId="5" xfId="0" applyNumberFormat="1" applyFont="1" applyFill="1" applyBorder="1" applyAlignment="1">
      <alignment horizontal="right" vertical="center"/>
    </xf>
    <xf numFmtId="3" fontId="9" fillId="0" borderId="5" xfId="0" applyNumberFormat="1" applyFont="1" applyFill="1" applyBorder="1" applyAlignment="1">
      <alignment horizontal="right" vertical="center"/>
    </xf>
    <xf numFmtId="9" fontId="9" fillId="0" borderId="6" xfId="1" applyFont="1" applyFill="1" applyBorder="1" applyAlignment="1">
      <alignment horizontal="right" vertical="center"/>
    </xf>
    <xf numFmtId="0" fontId="11" fillId="0" borderId="6" xfId="0" applyFont="1" applyBorder="1" applyAlignment="1">
      <alignment vertical="center"/>
    </xf>
    <xf numFmtId="0" fontId="13" fillId="0" borderId="6" xfId="0" applyFont="1" applyFill="1" applyBorder="1" applyAlignment="1">
      <alignment horizontal="right" vertical="center"/>
    </xf>
    <xf numFmtId="3" fontId="11" fillId="3" borderId="6" xfId="0" applyNumberFormat="1" applyFont="1" applyFill="1" applyBorder="1" applyAlignment="1">
      <alignment horizontal="right" vertical="center"/>
    </xf>
    <xf numFmtId="3" fontId="11" fillId="0" borderId="6" xfId="0" applyNumberFormat="1" applyFont="1" applyFill="1" applyBorder="1" applyAlignment="1">
      <alignment horizontal="right" vertical="center"/>
    </xf>
    <xf numFmtId="0" fontId="11" fillId="0" borderId="7" xfId="0" applyFont="1" applyBorder="1" applyAlignment="1">
      <alignment vertical="center"/>
    </xf>
    <xf numFmtId="164" fontId="11" fillId="3" borderId="7" xfId="0" applyNumberFormat="1" applyFont="1" applyFill="1" applyBorder="1" applyAlignment="1">
      <alignment horizontal="right" vertical="center"/>
    </xf>
    <xf numFmtId="164" fontId="11" fillId="0" borderId="7" xfId="0" applyNumberFormat="1" applyFont="1" applyFill="1" applyBorder="1" applyAlignment="1">
      <alignment horizontal="right" vertical="center"/>
    </xf>
    <xf numFmtId="9" fontId="11" fillId="0" borderId="7" xfId="1" applyFont="1" applyFill="1" applyBorder="1" applyAlignment="1">
      <alignment horizontal="right" vertical="center"/>
    </xf>
    <xf numFmtId="164" fontId="11" fillId="3" borderId="6" xfId="0" applyNumberFormat="1" applyFont="1" applyFill="1" applyBorder="1" applyAlignment="1">
      <alignment horizontal="right" vertical="center"/>
    </xf>
    <xf numFmtId="164" fontId="11" fillId="0" borderId="6" xfId="0" applyNumberFormat="1" applyFont="1" applyFill="1" applyBorder="1" applyAlignment="1">
      <alignment horizontal="right" vertical="center"/>
    </xf>
    <xf numFmtId="0" fontId="13" fillId="0" borderId="6" xfId="0" applyNumberFormat="1" applyFont="1" applyFill="1" applyBorder="1" applyAlignment="1">
      <alignment horizontal="right" vertical="center"/>
    </xf>
    <xf numFmtId="0" fontId="13" fillId="0" borderId="2" xfId="0" applyNumberFormat="1" applyFont="1" applyFill="1" applyBorder="1" applyAlignment="1">
      <alignment horizontal="right" vertical="center"/>
    </xf>
    <xf numFmtId="3" fontId="13" fillId="0" borderId="0" xfId="0" applyNumberFormat="1" applyFont="1" applyFill="1" applyBorder="1" applyAlignment="1">
      <alignment horizontal="left" vertical="center"/>
    </xf>
    <xf numFmtId="3" fontId="13" fillId="0" borderId="5" xfId="0" applyNumberFormat="1" applyFont="1" applyFill="1" applyBorder="1" applyAlignment="1">
      <alignment horizontal="left" vertical="center"/>
    </xf>
    <xf numFmtId="3" fontId="9" fillId="3" borderId="10" xfId="0" applyNumberFormat="1" applyFont="1" applyFill="1" applyBorder="1" applyAlignment="1">
      <alignment horizontal="right" vertical="center"/>
    </xf>
    <xf numFmtId="3" fontId="0" fillId="0" borderId="0" xfId="0" applyNumberFormat="1"/>
    <xf numFmtId="0" fontId="8" fillId="5" borderId="1" xfId="0" applyFont="1" applyFill="1" applyBorder="1" applyAlignment="1">
      <alignment horizontal="right"/>
    </xf>
    <xf numFmtId="0" fontId="8" fillId="0" borderId="1" xfId="0" applyFont="1" applyFill="1" applyBorder="1" applyAlignment="1">
      <alignment horizontal="right"/>
    </xf>
    <xf numFmtId="0" fontId="9" fillId="0" borderId="4" xfId="0" applyFont="1" applyFill="1" applyBorder="1" applyAlignment="1">
      <alignment horizontal="left" vertical="center" wrapText="1"/>
    </xf>
    <xf numFmtId="0" fontId="9" fillId="0" borderId="0" xfId="0" applyFont="1" applyFill="1" applyBorder="1" applyAlignment="1">
      <alignment horizontal="left" vertical="center" wrapText="1"/>
    </xf>
    <xf numFmtId="0" fontId="11" fillId="0" borderId="9" xfId="0" applyFont="1" applyFill="1" applyBorder="1" applyAlignment="1">
      <alignment horizontal="left" vertical="center"/>
    </xf>
    <xf numFmtId="0" fontId="11" fillId="0" borderId="9" xfId="0" applyFont="1" applyFill="1" applyBorder="1" applyAlignment="1">
      <alignment horizontal="left" vertical="center" wrapText="1"/>
    </xf>
    <xf numFmtId="0" fontId="11" fillId="0" borderId="2" xfId="0" applyFont="1" applyFill="1" applyBorder="1" applyAlignment="1">
      <alignment horizontal="left" vertical="center" wrapText="1"/>
    </xf>
    <xf numFmtId="0" fontId="11" fillId="0" borderId="10" xfId="0" applyFont="1" applyFill="1" applyBorder="1" applyAlignment="1">
      <alignment horizontal="left" vertical="center" wrapText="1"/>
    </xf>
    <xf numFmtId="0" fontId="9" fillId="0" borderId="10" xfId="0" applyFont="1" applyFill="1" applyBorder="1" applyAlignment="1">
      <alignment horizontal="left" vertical="center"/>
    </xf>
    <xf numFmtId="3" fontId="9" fillId="3" borderId="4" xfId="0" applyNumberFormat="1" applyFont="1" applyFill="1" applyBorder="1" applyAlignment="1">
      <alignment horizontal="right" vertical="center"/>
    </xf>
    <xf numFmtId="3" fontId="11" fillId="4" borderId="10" xfId="0" applyNumberFormat="1" applyFont="1" applyFill="1" applyBorder="1" applyAlignment="1">
      <alignment horizontal="right" vertical="center"/>
    </xf>
    <xf numFmtId="0" fontId="11" fillId="0" borderId="1" xfId="0" applyFont="1" applyFill="1" applyBorder="1" applyAlignment="1">
      <alignment horizontal="right" wrapText="1"/>
    </xf>
    <xf numFmtId="0" fontId="9" fillId="0" borderId="1" xfId="0" applyFont="1" applyFill="1" applyBorder="1" applyAlignment="1">
      <alignment horizontal="right" wrapText="1"/>
    </xf>
    <xf numFmtId="0" fontId="1" fillId="0" borderId="0" xfId="0" applyFont="1" applyAlignment="1"/>
    <xf numFmtId="0" fontId="1" fillId="0" borderId="0" xfId="0" applyFont="1"/>
    <xf numFmtId="0" fontId="1" fillId="0" borderId="0" xfId="0" applyFont="1" applyAlignment="1">
      <alignment vertical="center"/>
    </xf>
    <xf numFmtId="3" fontId="9" fillId="3" borderId="2" xfId="0" applyNumberFormat="1" applyFont="1" applyFill="1" applyBorder="1" applyAlignment="1">
      <alignment horizontal="right"/>
    </xf>
    <xf numFmtId="3" fontId="9" fillId="0" borderId="2" xfId="0" applyNumberFormat="1" applyFont="1" applyFill="1" applyBorder="1" applyAlignment="1">
      <alignment horizontal="right"/>
    </xf>
    <xf numFmtId="9" fontId="9" fillId="0" borderId="2" xfId="1" quotePrefix="1" applyFont="1" applyFill="1" applyBorder="1" applyAlignment="1">
      <alignment horizontal="right"/>
    </xf>
    <xf numFmtId="0" fontId="8" fillId="6" borderId="1" xfId="5" applyFont="1" applyFill="1" applyBorder="1" applyAlignment="1">
      <alignment horizontal="right" wrapText="1"/>
    </xf>
    <xf numFmtId="0" fontId="8" fillId="0" borderId="1" xfId="5" applyFont="1" applyFill="1" applyBorder="1" applyAlignment="1">
      <alignment horizontal="right" wrapText="1"/>
    </xf>
    <xf numFmtId="3" fontId="11" fillId="6" borderId="0" xfId="5" applyNumberFormat="1" applyFont="1" applyFill="1" applyBorder="1" applyAlignment="1">
      <alignment horizontal="right" vertical="center"/>
    </xf>
    <xf numFmtId="3" fontId="11" fillId="0" borderId="0" xfId="5" applyNumberFormat="1" applyFont="1" applyFill="1" applyBorder="1" applyAlignment="1">
      <alignment horizontal="right" vertical="center"/>
    </xf>
    <xf numFmtId="9" fontId="11" fillId="0" borderId="4" xfId="1" applyFont="1" applyFill="1" applyBorder="1" applyAlignment="1">
      <alignment horizontal="right" vertical="center"/>
    </xf>
    <xf numFmtId="3" fontId="9" fillId="6" borderId="2" xfId="5" applyNumberFormat="1" applyFont="1" applyFill="1" applyBorder="1" applyAlignment="1">
      <alignment horizontal="right" vertical="center"/>
    </xf>
    <xf numFmtId="3" fontId="9" fillId="0" borderId="2" xfId="5" applyNumberFormat="1" applyFont="1" applyFill="1" applyBorder="1" applyAlignment="1">
      <alignment horizontal="right" vertical="center"/>
    </xf>
    <xf numFmtId="9" fontId="9" fillId="0" borderId="4" xfId="1" applyFont="1" applyFill="1" applyBorder="1" applyAlignment="1">
      <alignment horizontal="right" vertical="center"/>
    </xf>
    <xf numFmtId="3" fontId="9" fillId="6" borderId="8" xfId="5" applyNumberFormat="1" applyFont="1" applyFill="1" applyBorder="1" applyAlignment="1">
      <alignment horizontal="right" vertical="center"/>
    </xf>
    <xf numFmtId="3" fontId="9" fillId="0" borderId="8" xfId="5" applyNumberFormat="1" applyFont="1" applyFill="1" applyBorder="1" applyAlignment="1">
      <alignment horizontal="right" vertical="center"/>
    </xf>
    <xf numFmtId="9" fontId="9" fillId="0" borderId="8" xfId="1" applyFont="1" applyFill="1" applyBorder="1" applyAlignment="1">
      <alignment horizontal="right" vertical="center"/>
    </xf>
    <xf numFmtId="3" fontId="11" fillId="6" borderId="1" xfId="5" applyNumberFormat="1" applyFont="1" applyFill="1" applyBorder="1" applyAlignment="1">
      <alignment horizontal="right" vertical="center"/>
    </xf>
    <xf numFmtId="3" fontId="11" fillId="0" borderId="1" xfId="5" applyNumberFormat="1" applyFont="1" applyFill="1" applyBorder="1" applyAlignment="1">
      <alignment horizontal="right" vertical="center"/>
    </xf>
    <xf numFmtId="9" fontId="11" fillId="0" borderId="1" xfId="1" applyFont="1" applyFill="1" applyBorder="1" applyAlignment="1">
      <alignment horizontal="right" vertical="center"/>
    </xf>
    <xf numFmtId="3" fontId="11" fillId="6" borderId="11" xfId="5" applyNumberFormat="1" applyFont="1" applyFill="1" applyBorder="1" applyAlignment="1">
      <alignment horizontal="right" vertical="center"/>
    </xf>
    <xf numFmtId="3" fontId="11" fillId="0" borderId="11" xfId="5" applyNumberFormat="1" applyFont="1" applyFill="1" applyBorder="1" applyAlignment="1">
      <alignment horizontal="right" vertical="center"/>
    </xf>
    <xf numFmtId="9" fontId="11" fillId="0" borderId="11" xfId="1" applyFont="1" applyFill="1" applyBorder="1" applyAlignment="1">
      <alignment horizontal="right" vertical="center"/>
    </xf>
    <xf numFmtId="3" fontId="9" fillId="6" borderId="4" xfId="5" applyNumberFormat="1" applyFont="1" applyFill="1" applyBorder="1" applyAlignment="1">
      <alignment horizontal="right" vertical="center"/>
    </xf>
    <xf numFmtId="3" fontId="9" fillId="0" borderId="4" xfId="5" applyNumberFormat="1" applyFont="1" applyFill="1" applyBorder="1" applyAlignment="1">
      <alignment horizontal="right" vertical="center"/>
    </xf>
    <xf numFmtId="3" fontId="11" fillId="6" borderId="2" xfId="5" applyNumberFormat="1" applyFont="1" applyFill="1" applyBorder="1" applyAlignment="1">
      <alignment horizontal="right" vertical="center"/>
    </xf>
    <xf numFmtId="3" fontId="11" fillId="0" borderId="2" xfId="5" applyNumberFormat="1" applyFont="1" applyFill="1" applyBorder="1" applyAlignment="1">
      <alignment horizontal="right" vertical="center"/>
    </xf>
    <xf numFmtId="3" fontId="9" fillId="6" borderId="10" xfId="5" applyNumberFormat="1" applyFont="1" applyFill="1" applyBorder="1" applyAlignment="1">
      <alignment horizontal="right" vertical="center"/>
    </xf>
    <xf numFmtId="3" fontId="9" fillId="0" borderId="10" xfId="5" applyNumberFormat="1" applyFont="1" applyFill="1" applyBorder="1" applyAlignment="1">
      <alignment horizontal="right" vertical="center"/>
    </xf>
    <xf numFmtId="9" fontId="9" fillId="0" borderId="10" xfId="1" applyFont="1" applyFill="1" applyBorder="1" applyAlignment="1">
      <alignment horizontal="right" vertical="center"/>
    </xf>
    <xf numFmtId="3" fontId="11" fillId="7" borderId="9" xfId="5" applyNumberFormat="1" applyFont="1" applyFill="1" applyBorder="1" applyAlignment="1">
      <alignment horizontal="right" vertical="center"/>
    </xf>
    <xf numFmtId="3" fontId="11" fillId="0" borderId="9" xfId="5" applyNumberFormat="1" applyFont="1" applyFill="1" applyBorder="1" applyAlignment="1">
      <alignment horizontal="right" vertical="center"/>
    </xf>
    <xf numFmtId="9" fontId="11" fillId="0" borderId="9" xfId="1" applyFont="1" applyFill="1" applyBorder="1" applyAlignment="1">
      <alignment horizontal="right" vertical="center"/>
    </xf>
    <xf numFmtId="3" fontId="9" fillId="6" borderId="0" xfId="5" applyNumberFormat="1" applyFont="1" applyFill="1" applyBorder="1" applyAlignment="1">
      <alignment horizontal="right" vertical="center"/>
    </xf>
    <xf numFmtId="3" fontId="9" fillId="0" borderId="0" xfId="5" applyNumberFormat="1" applyFont="1" applyFill="1" applyBorder="1" applyAlignment="1">
      <alignment horizontal="right" vertical="center"/>
    </xf>
    <xf numFmtId="3" fontId="11" fillId="6" borderId="9" xfId="5" applyNumberFormat="1" applyFont="1" applyFill="1" applyBorder="1" applyAlignment="1">
      <alignment horizontal="right" vertical="center"/>
    </xf>
    <xf numFmtId="3" fontId="3" fillId="0" borderId="0" xfId="5" applyNumberFormat="1" applyFont="1" applyFill="1" applyBorder="1"/>
    <xf numFmtId="9" fontId="3" fillId="0" borderId="0" xfId="1" applyFont="1" applyBorder="1"/>
    <xf numFmtId="9" fontId="11" fillId="0" borderId="10" xfId="1" applyFont="1" applyFill="1" applyBorder="1" applyAlignment="1">
      <alignment horizontal="right" vertical="center"/>
    </xf>
    <xf numFmtId="3" fontId="1" fillId="0" borderId="0" xfId="5" applyNumberFormat="1" applyFont="1" applyFill="1" applyBorder="1"/>
    <xf numFmtId="3" fontId="11" fillId="7" borderId="2" xfId="5" applyNumberFormat="1" applyFont="1" applyFill="1" applyBorder="1" applyAlignment="1">
      <alignment horizontal="right" vertical="center"/>
    </xf>
    <xf numFmtId="3" fontId="9" fillId="2" borderId="10" xfId="5" quotePrefix="1" applyNumberFormat="1" applyFont="1" applyFill="1" applyBorder="1" applyAlignment="1">
      <alignment horizontal="right" vertical="center"/>
    </xf>
    <xf numFmtId="3" fontId="9" fillId="2" borderId="10" xfId="5" applyNumberFormat="1" applyFont="1" applyFill="1" applyBorder="1" applyAlignment="1">
      <alignment horizontal="right" vertical="center"/>
    </xf>
    <xf numFmtId="3" fontId="11" fillId="6" borderId="10" xfId="5" applyNumberFormat="1" applyFont="1" applyFill="1" applyBorder="1" applyAlignment="1">
      <alignment horizontal="right" vertical="center"/>
    </xf>
    <xf numFmtId="3" fontId="11" fillId="0" borderId="10" xfId="5" applyNumberFormat="1" applyFont="1" applyFill="1" applyBorder="1" applyAlignment="1">
      <alignment horizontal="right" vertical="center"/>
    </xf>
    <xf numFmtId="3" fontId="9" fillId="7" borderId="10" xfId="5" applyNumberFormat="1" applyFont="1" applyFill="1" applyBorder="1" applyAlignment="1">
      <alignment horizontal="right" vertical="center"/>
    </xf>
    <xf numFmtId="0" fontId="8" fillId="7" borderId="1" xfId="5" applyFont="1" applyFill="1" applyBorder="1" applyAlignment="1">
      <alignment horizontal="right" wrapText="1"/>
    </xf>
    <xf numFmtId="0" fontId="0" fillId="0" borderId="1" xfId="0" applyBorder="1" applyAlignment="1">
      <alignment horizontal="right" wrapText="1"/>
    </xf>
    <xf numFmtId="0" fontId="1" fillId="0" borderId="0" xfId="0" applyFont="1" applyBorder="1"/>
    <xf numFmtId="0" fontId="1" fillId="0" borderId="0" xfId="0" applyFont="1" applyBorder="1" applyAlignment="1"/>
    <xf numFmtId="3" fontId="9" fillId="6" borderId="9" xfId="5" applyNumberFormat="1" applyFont="1" applyFill="1" applyBorder="1" applyAlignment="1">
      <alignment horizontal="right" vertical="center"/>
    </xf>
    <xf numFmtId="3" fontId="11" fillId="7" borderId="1" xfId="5" applyNumberFormat="1" applyFont="1" applyFill="1" applyBorder="1" applyAlignment="1">
      <alignment horizontal="right" vertical="center"/>
    </xf>
    <xf numFmtId="9" fontId="1" fillId="0" borderId="0" xfId="1" applyFont="1" applyBorder="1"/>
    <xf numFmtId="3" fontId="8" fillId="6" borderId="11" xfId="0" applyNumberFormat="1" applyFont="1" applyFill="1" applyBorder="1"/>
    <xf numFmtId="3" fontId="8" fillId="0" borderId="11" xfId="0" applyNumberFormat="1" applyFont="1" applyFill="1" applyBorder="1"/>
    <xf numFmtId="9" fontId="8" fillId="0" borderId="11" xfId="0" applyNumberFormat="1" applyFont="1" applyBorder="1"/>
    <xf numFmtId="3" fontId="1" fillId="6" borderId="4" xfId="0" applyNumberFormat="1" applyFont="1" applyFill="1" applyBorder="1" applyAlignment="1">
      <alignment horizontal="right"/>
    </xf>
    <xf numFmtId="3" fontId="1" fillId="0" borderId="4" xfId="0" applyNumberFormat="1" applyFont="1" applyFill="1" applyBorder="1"/>
    <xf numFmtId="0" fontId="1" fillId="0" borderId="4" xfId="0" applyFont="1" applyBorder="1"/>
    <xf numFmtId="3" fontId="1" fillId="6" borderId="10" xfId="0" applyNumberFormat="1" applyFont="1" applyFill="1" applyBorder="1" applyAlignment="1">
      <alignment horizontal="right"/>
    </xf>
    <xf numFmtId="3" fontId="1" fillId="0" borderId="10" xfId="0" applyNumberFormat="1" applyFont="1" applyFill="1" applyBorder="1"/>
    <xf numFmtId="0" fontId="1" fillId="0" borderId="10" xfId="0" applyFont="1" applyBorder="1"/>
    <xf numFmtId="3" fontId="8" fillId="6" borderId="9" xfId="0" applyNumberFormat="1" applyFont="1" applyFill="1" applyBorder="1"/>
    <xf numFmtId="3" fontId="8" fillId="0" borderId="9" xfId="0" applyNumberFormat="1" applyFont="1" applyFill="1" applyBorder="1"/>
    <xf numFmtId="9" fontId="8" fillId="0" borderId="9" xfId="0" applyNumberFormat="1" applyFont="1" applyFill="1" applyBorder="1"/>
    <xf numFmtId="9" fontId="8" fillId="0" borderId="9" xfId="0" applyNumberFormat="1" applyFont="1" applyBorder="1"/>
    <xf numFmtId="3" fontId="1" fillId="6" borderId="0" xfId="0" applyNumberFormat="1" applyFont="1" applyFill="1" applyBorder="1" applyAlignment="1">
      <alignment horizontal="right"/>
    </xf>
    <xf numFmtId="3" fontId="1" fillId="0" borderId="0" xfId="0" applyNumberFormat="1" applyFont="1" applyFill="1" applyBorder="1"/>
    <xf numFmtId="0" fontId="1" fillId="0" borderId="0" xfId="0" applyFont="1" applyFill="1" applyBorder="1"/>
    <xf numFmtId="0" fontId="1" fillId="0" borderId="0" xfId="0" applyFont="1" applyFill="1"/>
    <xf numFmtId="9" fontId="8" fillId="0" borderId="11" xfId="0" applyNumberFormat="1" applyFont="1" applyFill="1" applyBorder="1"/>
    <xf numFmtId="3" fontId="1" fillId="6" borderId="4" xfId="0" applyNumberFormat="1" applyFont="1" applyFill="1" applyBorder="1"/>
    <xf numFmtId="3" fontId="1" fillId="0" borderId="4" xfId="0" applyNumberFormat="1" applyFont="1" applyFill="1" applyBorder="1" applyAlignment="1">
      <alignment horizontal="right"/>
    </xf>
    <xf numFmtId="0" fontId="1" fillId="0" borderId="4" xfId="0" applyFont="1" applyFill="1" applyBorder="1"/>
    <xf numFmtId="3" fontId="1" fillId="6" borderId="2" xfId="0" applyNumberFormat="1" applyFont="1" applyFill="1" applyBorder="1" applyAlignment="1">
      <alignment horizontal="right"/>
    </xf>
    <xf numFmtId="3" fontId="1" fillId="0" borderId="2" xfId="0" applyNumberFormat="1" applyFont="1" applyFill="1" applyBorder="1"/>
    <xf numFmtId="0" fontId="1" fillId="0" borderId="2" xfId="0" applyFont="1" applyFill="1" applyBorder="1"/>
    <xf numFmtId="0" fontId="1" fillId="0" borderId="2" xfId="0" applyFont="1" applyBorder="1"/>
    <xf numFmtId="3" fontId="1" fillId="6" borderId="2" xfId="0" applyNumberFormat="1" applyFont="1" applyFill="1" applyBorder="1"/>
    <xf numFmtId="3" fontId="1" fillId="0" borderId="2" xfId="0" applyNumberFormat="1" applyFont="1" applyFill="1" applyBorder="1" applyAlignment="1">
      <alignment horizontal="right"/>
    </xf>
    <xf numFmtId="3" fontId="1" fillId="6" borderId="10" xfId="0" applyNumberFormat="1" applyFont="1" applyFill="1" applyBorder="1"/>
    <xf numFmtId="3" fontId="1" fillId="0" borderId="10" xfId="0" applyNumberFormat="1" applyFont="1" applyFill="1" applyBorder="1" applyAlignment="1">
      <alignment horizontal="right"/>
    </xf>
    <xf numFmtId="3" fontId="1" fillId="6" borderId="0" xfId="0" applyNumberFormat="1" applyFont="1" applyFill="1" applyBorder="1"/>
    <xf numFmtId="0" fontId="1" fillId="0" borderId="1" xfId="0" applyFont="1" applyBorder="1"/>
    <xf numFmtId="1" fontId="11" fillId="6" borderId="0" xfId="5" applyNumberFormat="1" applyFont="1" applyFill="1" applyBorder="1" applyAlignment="1">
      <alignment wrapText="1"/>
    </xf>
    <xf numFmtId="0" fontId="8" fillId="0" borderId="0" xfId="0" applyFont="1" applyFill="1" applyBorder="1" applyAlignment="1">
      <alignment wrapText="1"/>
    </xf>
    <xf numFmtId="3" fontId="0" fillId="6" borderId="4" xfId="0" applyNumberFormat="1" applyFill="1" applyBorder="1"/>
    <xf numFmtId="3" fontId="0" fillId="0" borderId="4" xfId="0" applyNumberFormat="1" applyFill="1" applyBorder="1" applyAlignment="1">
      <alignment horizontal="right"/>
    </xf>
    <xf numFmtId="0" fontId="0" fillId="0" borderId="4" xfId="0" applyFill="1" applyBorder="1"/>
    <xf numFmtId="3" fontId="0" fillId="6" borderId="2" xfId="0" applyNumberFormat="1" applyFill="1" applyBorder="1"/>
    <xf numFmtId="3" fontId="0" fillId="0" borderId="2" xfId="0" applyNumberFormat="1" applyFill="1" applyBorder="1" applyAlignment="1">
      <alignment horizontal="right"/>
    </xf>
    <xf numFmtId="0" fontId="0" fillId="0" borderId="2" xfId="0" applyFill="1" applyBorder="1"/>
    <xf numFmtId="3" fontId="0" fillId="6" borderId="0" xfId="0" applyNumberFormat="1" applyFill="1" applyBorder="1"/>
    <xf numFmtId="3" fontId="0" fillId="0" borderId="0" xfId="0" applyNumberFormat="1" applyFill="1" applyBorder="1"/>
    <xf numFmtId="0" fontId="0" fillId="0" borderId="0" xfId="0" applyFill="1"/>
    <xf numFmtId="3" fontId="0" fillId="6" borderId="10" xfId="0" applyNumberFormat="1" applyFill="1" applyBorder="1" applyAlignment="1">
      <alignment horizontal="right"/>
    </xf>
    <xf numFmtId="3" fontId="0" fillId="0" borderId="10" xfId="0" applyNumberFormat="1" applyFill="1" applyBorder="1" applyAlignment="1">
      <alignment horizontal="right"/>
    </xf>
    <xf numFmtId="0" fontId="0" fillId="0" borderId="10" xfId="0" applyFill="1" applyBorder="1"/>
    <xf numFmtId="0" fontId="6" fillId="0" borderId="0" xfId="2" applyAlignment="1">
      <alignment horizontal="center"/>
    </xf>
    <xf numFmtId="0" fontId="8" fillId="0" borderId="0" xfId="0" applyFont="1" applyBorder="1" applyAlignment="1">
      <alignment vertical="top"/>
    </xf>
    <xf numFmtId="0" fontId="16" fillId="0" borderId="0" xfId="0" applyFont="1" applyFill="1" applyBorder="1" applyAlignment="1">
      <alignment vertical="center"/>
    </xf>
    <xf numFmtId="0" fontId="1" fillId="0" borderId="0" xfId="0" applyFont="1" applyBorder="1" applyAlignment="1">
      <alignment vertical="center"/>
    </xf>
    <xf numFmtId="0" fontId="9" fillId="0" borderId="9" xfId="5" applyFont="1" applyFill="1" applyBorder="1" applyAlignment="1">
      <alignment horizontal="left" vertical="center" wrapText="1"/>
    </xf>
    <xf numFmtId="3" fontId="11" fillId="0" borderId="0" xfId="0" applyNumberFormat="1" applyFont="1" applyFill="1" applyBorder="1" applyAlignment="1">
      <alignment horizontal="right" vertical="center" wrapText="1"/>
    </xf>
    <xf numFmtId="0" fontId="17" fillId="0" borderId="0" xfId="0" applyFont="1" applyFill="1" applyBorder="1" applyAlignment="1">
      <alignment vertical="center"/>
    </xf>
    <xf numFmtId="0" fontId="11" fillId="0" borderId="0" xfId="5" applyFont="1" applyFill="1" applyBorder="1" applyAlignment="1">
      <alignment vertical="center"/>
    </xf>
    <xf numFmtId="0" fontId="9" fillId="0" borderId="2" xfId="5" applyFont="1" applyFill="1" applyBorder="1" applyAlignment="1">
      <alignment horizontal="left" vertical="center"/>
    </xf>
    <xf numFmtId="0" fontId="9" fillId="0" borderId="8" xfId="5" applyFont="1" applyFill="1" applyBorder="1" applyAlignment="1">
      <alignment horizontal="left" vertical="center"/>
    </xf>
    <xf numFmtId="0" fontId="11" fillId="0" borderId="1" xfId="5" applyFont="1" applyFill="1" applyBorder="1" applyAlignment="1">
      <alignment vertical="center"/>
    </xf>
    <xf numFmtId="0" fontId="16" fillId="0" borderId="0" xfId="0" applyFont="1" applyFill="1" applyBorder="1" applyAlignment="1">
      <alignment vertical="center" wrapText="1"/>
    </xf>
    <xf numFmtId="0" fontId="11" fillId="0" borderId="11" xfId="5" applyFont="1" applyFill="1" applyBorder="1" applyAlignment="1">
      <alignment horizontal="left" vertical="center"/>
    </xf>
    <xf numFmtId="0" fontId="1" fillId="0" borderId="0" xfId="0" applyFont="1" applyBorder="1" applyAlignment="1">
      <alignment horizontal="left" vertical="center"/>
    </xf>
    <xf numFmtId="0" fontId="8" fillId="0" borderId="0" xfId="0" applyFont="1" applyBorder="1" applyAlignment="1">
      <alignment horizontal="left" vertical="center"/>
    </xf>
    <xf numFmtId="0" fontId="9" fillId="0" borderId="4" xfId="5" applyFont="1" applyFill="1" applyBorder="1" applyAlignment="1">
      <alignment horizontal="left" vertical="center" wrapText="1"/>
    </xf>
    <xf numFmtId="0" fontId="1" fillId="0" borderId="0" xfId="0" applyFont="1" applyBorder="1" applyAlignment="1">
      <alignment vertical="top"/>
    </xf>
    <xf numFmtId="0" fontId="11" fillId="0" borderId="2" xfId="5" applyFont="1" applyFill="1" applyBorder="1" applyAlignment="1">
      <alignment horizontal="left" vertical="center" wrapText="1"/>
    </xf>
    <xf numFmtId="0" fontId="9" fillId="0" borderId="10" xfId="5" applyFont="1" applyFill="1" applyBorder="1" applyAlignment="1">
      <alignment horizontal="left" vertical="center" wrapText="1"/>
    </xf>
    <xf numFmtId="0" fontId="11" fillId="0" borderId="9" xfId="5" applyFont="1" applyFill="1" applyBorder="1" applyAlignment="1">
      <alignment horizontal="left" vertical="center" wrapText="1"/>
    </xf>
    <xf numFmtId="0" fontId="9" fillId="0" borderId="0" xfId="5" applyFont="1" applyFill="1" applyBorder="1" applyAlignment="1">
      <alignment horizontal="left" vertical="center" wrapText="1"/>
    </xf>
    <xf numFmtId="0" fontId="11" fillId="0" borderId="11" xfId="5" applyFont="1" applyFill="1" applyBorder="1" applyAlignment="1">
      <alignment horizontal="left" vertical="center" wrapText="1"/>
    </xf>
    <xf numFmtId="0" fontId="21" fillId="0" borderId="0" xfId="0" applyFont="1" applyBorder="1" applyAlignment="1">
      <alignment vertical="top"/>
    </xf>
    <xf numFmtId="0" fontId="24" fillId="0" borderId="0" xfId="0" applyFont="1" applyBorder="1" applyAlignment="1">
      <alignment horizontal="left" vertical="top" indent="25"/>
    </xf>
    <xf numFmtId="0" fontId="1" fillId="0" borderId="0" xfId="0" applyFont="1" applyAlignment="1">
      <alignment vertical="top"/>
    </xf>
    <xf numFmtId="0" fontId="11" fillId="0" borderId="9" xfId="5" applyFont="1" applyFill="1" applyBorder="1" applyAlignment="1">
      <alignment horizontal="left" vertical="center"/>
    </xf>
    <xf numFmtId="0" fontId="9" fillId="0" borderId="0" xfId="5" applyFont="1" applyFill="1" applyBorder="1" applyAlignment="1">
      <alignment horizontal="left" wrapText="1"/>
    </xf>
    <xf numFmtId="0" fontId="9" fillId="0" borderId="2" xfId="5" applyFont="1" applyFill="1" applyBorder="1" applyAlignment="1">
      <alignment horizontal="left" vertical="center" wrapText="1"/>
    </xf>
    <xf numFmtId="0" fontId="11" fillId="0" borderId="10" xfId="5" applyFont="1" applyFill="1" applyBorder="1" applyAlignment="1">
      <alignment horizontal="left" vertical="center" wrapText="1"/>
    </xf>
    <xf numFmtId="0" fontId="12" fillId="0" borderId="0" xfId="2" applyFont="1" applyBorder="1" applyAlignment="1">
      <alignment vertical="top"/>
    </xf>
    <xf numFmtId="0" fontId="25" fillId="0" borderId="0" xfId="5" applyFont="1" applyFill="1" applyBorder="1" applyAlignment="1">
      <alignment horizontal="left" vertical="center"/>
    </xf>
    <xf numFmtId="0" fontId="1" fillId="0" borderId="0" xfId="0" applyFont="1" applyFill="1" applyBorder="1" applyAlignment="1">
      <alignment vertical="top" wrapText="1"/>
    </xf>
    <xf numFmtId="0" fontId="0" fillId="0" borderId="1" xfId="0" applyBorder="1" applyAlignment="1">
      <alignment wrapText="1"/>
    </xf>
    <xf numFmtId="0" fontId="9" fillId="0" borderId="1" xfId="5" applyFont="1" applyFill="1" applyBorder="1" applyAlignment="1">
      <alignment horizontal="left" vertical="center" wrapText="1"/>
    </xf>
    <xf numFmtId="0" fontId="17" fillId="0" borderId="0" xfId="0" applyFont="1" applyFill="1" applyBorder="1" applyAlignment="1">
      <alignment vertical="center" wrapText="1"/>
    </xf>
    <xf numFmtId="0" fontId="8" fillId="0" borderId="9" xfId="0" applyFont="1" applyFill="1" applyBorder="1"/>
    <xf numFmtId="0" fontId="0" fillId="0" borderId="0" xfId="0" applyFill="1" applyBorder="1"/>
    <xf numFmtId="0" fontId="11" fillId="0" borderId="1" xfId="5" applyFont="1" applyFill="1" applyBorder="1" applyAlignment="1">
      <alignment horizontal="left" vertical="center"/>
    </xf>
    <xf numFmtId="0" fontId="8" fillId="0" borderId="11" xfId="0" applyFont="1" applyFill="1" applyBorder="1"/>
    <xf numFmtId="0" fontId="9" fillId="0" borderId="8" xfId="5" applyFont="1" applyFill="1" applyBorder="1" applyAlignment="1">
      <alignment horizontal="left" vertical="center" wrapText="1"/>
    </xf>
    <xf numFmtId="0" fontId="11" fillId="0" borderId="0" xfId="5" applyFont="1" applyFill="1" applyBorder="1" applyAlignment="1">
      <alignment horizontal="left" vertical="center" wrapText="1"/>
    </xf>
    <xf numFmtId="0" fontId="1" fillId="0" borderId="0" xfId="0" applyFont="1" applyBorder="1" applyAlignment="1">
      <alignment vertical="top" wrapText="1"/>
    </xf>
    <xf numFmtId="3" fontId="11" fillId="0" borderId="0" xfId="0" applyNumberFormat="1" applyFont="1" applyFill="1" applyBorder="1" applyAlignment="1">
      <alignment horizontal="right"/>
    </xf>
    <xf numFmtId="3" fontId="9" fillId="0" borderId="8" xfId="0" applyNumberFormat="1" applyFont="1" applyFill="1" applyBorder="1" applyAlignment="1">
      <alignment horizontal="right"/>
    </xf>
    <xf numFmtId="3" fontId="11" fillId="0" borderId="1" xfId="0" applyNumberFormat="1" applyFont="1" applyFill="1" applyBorder="1" applyAlignment="1">
      <alignment horizontal="right"/>
    </xf>
    <xf numFmtId="3" fontId="9" fillId="0" borderId="9" xfId="0" applyNumberFormat="1" applyFont="1" applyFill="1" applyBorder="1" applyAlignment="1">
      <alignment horizontal="right"/>
    </xf>
    <xf numFmtId="3" fontId="9" fillId="0" borderId="4" xfId="0" applyNumberFormat="1" applyFont="1" applyFill="1" applyBorder="1" applyAlignment="1">
      <alignment horizontal="right"/>
    </xf>
    <xf numFmtId="3" fontId="9" fillId="0" borderId="10" xfId="0" applyNumberFormat="1" applyFont="1" applyFill="1" applyBorder="1" applyAlignment="1">
      <alignment horizontal="right"/>
    </xf>
    <xf numFmtId="3" fontId="11" fillId="0" borderId="9" xfId="0" applyNumberFormat="1" applyFont="1" applyFill="1" applyBorder="1" applyAlignment="1">
      <alignment horizontal="right"/>
    </xf>
    <xf numFmtId="3" fontId="9" fillId="0" borderId="0" xfId="0" applyNumberFormat="1" applyFont="1" applyFill="1" applyBorder="1" applyAlignment="1">
      <alignment horizontal="right"/>
    </xf>
    <xf numFmtId="3" fontId="9" fillId="0" borderId="10" xfId="5" quotePrefix="1" applyNumberFormat="1" applyFont="1" applyFill="1" applyBorder="1" applyAlignment="1">
      <alignment horizontal="right" vertical="center"/>
    </xf>
    <xf numFmtId="0" fontId="11" fillId="0" borderId="9" xfId="0" applyFont="1" applyFill="1" applyBorder="1" applyAlignment="1">
      <alignment horizontal="right" vertical="center"/>
    </xf>
    <xf numFmtId="3" fontId="11" fillId="4" borderId="1" xfId="0" applyNumberFormat="1" applyFont="1" applyFill="1" applyBorder="1" applyAlignment="1">
      <alignment horizontal="right"/>
    </xf>
    <xf numFmtId="0" fontId="11" fillId="4" borderId="9" xfId="0" applyFont="1" applyFill="1" applyBorder="1" applyAlignment="1">
      <alignment horizontal="right" vertical="center"/>
    </xf>
    <xf numFmtId="3" fontId="11" fillId="4" borderId="9" xfId="0" applyNumberFormat="1" applyFont="1" applyFill="1" applyBorder="1" applyAlignment="1">
      <alignment horizontal="right"/>
    </xf>
    <xf numFmtId="3" fontId="11" fillId="4" borderId="10" xfId="5" applyNumberFormat="1" applyFont="1" applyFill="1" applyBorder="1" applyAlignment="1">
      <alignment horizontal="right" vertical="center"/>
    </xf>
    <xf numFmtId="3" fontId="11" fillId="4" borderId="9" xfId="5" applyNumberFormat="1" applyFont="1" applyFill="1" applyBorder="1" applyAlignment="1">
      <alignment horizontal="right" vertical="center"/>
    </xf>
    <xf numFmtId="0" fontId="11" fillId="0" borderId="6" xfId="0" applyFont="1" applyFill="1" applyBorder="1" applyAlignment="1">
      <alignment vertical="center"/>
    </xf>
    <xf numFmtId="3" fontId="13" fillId="0" borderId="6" xfId="0" applyNumberFormat="1" applyFont="1" applyFill="1" applyBorder="1" applyAlignment="1">
      <alignment horizontal="left" vertical="center"/>
    </xf>
    <xf numFmtId="0" fontId="0" fillId="0" borderId="0" xfId="0" applyAlignment="1">
      <alignment wrapText="1"/>
    </xf>
    <xf numFmtId="0" fontId="0" fillId="0" borderId="0" xfId="0" applyAlignment="1">
      <alignment horizontal="right" wrapText="1"/>
    </xf>
    <xf numFmtId="0" fontId="8" fillId="8" borderId="0" xfId="0" applyFont="1" applyFill="1" applyAlignment="1">
      <alignment horizontal="right" wrapText="1"/>
    </xf>
    <xf numFmtId="0" fontId="8" fillId="0" borderId="5" xfId="0" applyFont="1" applyFill="1" applyBorder="1" applyAlignment="1">
      <alignment wrapText="1"/>
    </xf>
    <xf numFmtId="0" fontId="0" fillId="0" borderId="5" xfId="0" applyBorder="1"/>
    <xf numFmtId="3" fontId="8" fillId="0" borderId="5" xfId="0" applyNumberFormat="1" applyFont="1" applyFill="1" applyBorder="1" applyAlignment="1">
      <alignment wrapText="1"/>
    </xf>
    <xf numFmtId="3" fontId="0" fillId="0" borderId="0" xfId="0" applyNumberFormat="1" applyFill="1" applyAlignment="1">
      <alignment wrapText="1"/>
    </xf>
    <xf numFmtId="0" fontId="0" fillId="0" borderId="2" xfId="0" applyBorder="1" applyAlignment="1">
      <alignment wrapText="1"/>
    </xf>
    <xf numFmtId="0" fontId="0" fillId="0" borderId="2" xfId="0" applyBorder="1"/>
    <xf numFmtId="0" fontId="0" fillId="0" borderId="2" xfId="0" applyBorder="1" applyAlignment="1">
      <alignment horizontal="right" wrapText="1"/>
    </xf>
    <xf numFmtId="0" fontId="0" fillId="0" borderId="3" xfId="0" applyBorder="1" applyAlignment="1">
      <alignment wrapText="1"/>
    </xf>
    <xf numFmtId="0" fontId="0" fillId="0" borderId="3" xfId="0" applyBorder="1"/>
    <xf numFmtId="0" fontId="0" fillId="0" borderId="3" xfId="0" applyBorder="1" applyAlignment="1">
      <alignment horizontal="right" wrapText="1"/>
    </xf>
    <xf numFmtId="0" fontId="8" fillId="0" borderId="5" xfId="0" applyFont="1" applyBorder="1" applyAlignment="1">
      <alignment wrapText="1"/>
    </xf>
    <xf numFmtId="0" fontId="8" fillId="0" borderId="5" xfId="0" applyFont="1" applyBorder="1"/>
    <xf numFmtId="0" fontId="8" fillId="0" borderId="5" xfId="0" applyFont="1" applyBorder="1" applyAlignment="1">
      <alignment horizontal="right" wrapText="1"/>
    </xf>
    <xf numFmtId="3" fontId="8" fillId="0" borderId="0" xfId="0" applyNumberFormat="1" applyFont="1" applyFill="1" applyAlignment="1">
      <alignment wrapText="1"/>
    </xf>
    <xf numFmtId="0" fontId="0" fillId="0" borderId="7" xfId="0" applyBorder="1" applyAlignment="1">
      <alignment wrapText="1"/>
    </xf>
    <xf numFmtId="0" fontId="0" fillId="0" borderId="7" xfId="0" applyBorder="1"/>
    <xf numFmtId="3" fontId="0" fillId="0" borderId="7" xfId="0" applyNumberFormat="1" applyBorder="1" applyAlignment="1">
      <alignment horizontal="right" wrapText="1"/>
    </xf>
    <xf numFmtId="3" fontId="0" fillId="0" borderId="7" xfId="0" quotePrefix="1" applyNumberFormat="1" applyFill="1" applyBorder="1" applyAlignment="1">
      <alignment horizontal="right" wrapText="1"/>
    </xf>
    <xf numFmtId="3" fontId="0" fillId="0" borderId="0" xfId="0" quotePrefix="1" applyNumberFormat="1" applyFill="1" applyAlignment="1">
      <alignment horizontal="right" wrapText="1"/>
    </xf>
    <xf numFmtId="166" fontId="0" fillId="0" borderId="2" xfId="0" applyNumberFormat="1" applyBorder="1" applyAlignment="1">
      <alignment horizontal="right" wrapText="1"/>
    </xf>
    <xf numFmtId="166" fontId="0" fillId="0" borderId="2" xfId="0" applyNumberFormat="1" applyFill="1" applyBorder="1" applyAlignment="1">
      <alignment wrapText="1"/>
    </xf>
    <xf numFmtId="166" fontId="0" fillId="0" borderId="0" xfId="0" applyNumberFormat="1" applyFill="1" applyAlignment="1">
      <alignment wrapText="1"/>
    </xf>
    <xf numFmtId="166" fontId="0" fillId="0" borderId="3" xfId="0" applyNumberFormat="1" applyBorder="1" applyAlignment="1">
      <alignment horizontal="right" wrapText="1"/>
    </xf>
    <xf numFmtId="166" fontId="0" fillId="0" borderId="3" xfId="0" applyNumberFormat="1" applyFill="1" applyBorder="1" applyAlignment="1">
      <alignment wrapText="1"/>
    </xf>
    <xf numFmtId="166" fontId="0" fillId="0" borderId="0" xfId="0" applyNumberFormat="1" applyAlignment="1">
      <alignment horizontal="right" wrapText="1"/>
    </xf>
    <xf numFmtId="0" fontId="1" fillId="0" borderId="0" xfId="0" applyFont="1" applyAlignment="1">
      <alignment wrapText="1"/>
    </xf>
    <xf numFmtId="0" fontId="4" fillId="0" borderId="0" xfId="0" applyFont="1" applyAlignment="1">
      <alignment wrapText="1"/>
    </xf>
    <xf numFmtId="0" fontId="11" fillId="0" borderId="0" xfId="5" applyFont="1" applyFill="1" applyBorder="1" applyAlignment="1">
      <alignment vertical="center" wrapText="1"/>
    </xf>
    <xf numFmtId="0" fontId="11" fillId="0" borderId="1" xfId="5" applyFont="1" applyFill="1" applyBorder="1" applyAlignment="1">
      <alignment vertical="center" wrapText="1"/>
    </xf>
    <xf numFmtId="0" fontId="9" fillId="0" borderId="0" xfId="0" applyFont="1" applyFill="1" applyBorder="1" applyAlignment="1">
      <alignment horizontal="left" vertical="center"/>
    </xf>
    <xf numFmtId="1" fontId="11" fillId="0" borderId="0" xfId="3" applyNumberFormat="1" applyFont="1" applyFill="1" applyBorder="1" applyAlignment="1">
      <alignment horizontal="right" vertical="center"/>
    </xf>
    <xf numFmtId="1" fontId="9" fillId="0" borderId="0" xfId="3" applyNumberFormat="1" applyFont="1" applyFill="1" applyBorder="1" applyAlignment="1">
      <alignment horizontal="right" vertical="center"/>
    </xf>
    <xf numFmtId="0" fontId="9" fillId="0" borderId="0" xfId="3" applyFont="1" applyFill="1" applyBorder="1" applyAlignment="1">
      <alignment horizontal="right" vertical="center"/>
    </xf>
    <xf numFmtId="0" fontId="9" fillId="0" borderId="4" xfId="3" applyFont="1" applyFill="1" applyBorder="1" applyAlignment="1">
      <alignment vertical="center"/>
    </xf>
    <xf numFmtId="3" fontId="9" fillId="3" borderId="4" xfId="3" applyNumberFormat="1" applyFont="1" applyFill="1" applyBorder="1" applyAlignment="1">
      <alignment horizontal="right" vertical="center"/>
    </xf>
    <xf numFmtId="3" fontId="9" fillId="0" borderId="4" xfId="3" applyNumberFormat="1" applyFont="1" applyFill="1" applyBorder="1" applyAlignment="1">
      <alignment horizontal="right" vertical="center"/>
    </xf>
    <xf numFmtId="9" fontId="9" fillId="0" borderId="4" xfId="3" applyNumberFormat="1" applyFont="1" applyFill="1" applyBorder="1" applyAlignment="1">
      <alignment horizontal="right" vertical="center"/>
    </xf>
    <xf numFmtId="0" fontId="11" fillId="0" borderId="5" xfId="3" applyFont="1" applyFill="1" applyBorder="1" applyAlignment="1">
      <alignment vertical="center"/>
    </xf>
    <xf numFmtId="3" fontId="11" fillId="3" borderId="5" xfId="3" applyNumberFormat="1" applyFont="1" applyFill="1" applyBorder="1" applyAlignment="1">
      <alignment horizontal="right" vertical="center"/>
    </xf>
    <xf numFmtId="3" fontId="11" fillId="0" borderId="5" xfId="3" applyNumberFormat="1" applyFont="1" applyFill="1" applyBorder="1" applyAlignment="1">
      <alignment horizontal="right" vertical="center"/>
    </xf>
    <xf numFmtId="9" fontId="11" fillId="0" borderId="5" xfId="3" applyNumberFormat="1" applyFont="1" applyFill="1" applyBorder="1" applyAlignment="1">
      <alignment horizontal="right" vertical="center"/>
    </xf>
    <xf numFmtId="0" fontId="9" fillId="0" borderId="10" xfId="3" applyFont="1" applyFill="1" applyBorder="1" applyAlignment="1">
      <alignment vertical="center"/>
    </xf>
    <xf numFmtId="3" fontId="9" fillId="3" borderId="10" xfId="3" applyNumberFormat="1" applyFont="1" applyFill="1" applyBorder="1" applyAlignment="1">
      <alignment horizontal="right" vertical="center"/>
    </xf>
    <xf numFmtId="3" fontId="9" fillId="0" borderId="10" xfId="3" applyNumberFormat="1" applyFont="1" applyFill="1" applyBorder="1" applyAlignment="1">
      <alignment horizontal="right" vertical="center"/>
    </xf>
    <xf numFmtId="9" fontId="9" fillId="0" borderId="10" xfId="3" applyNumberFormat="1" applyFont="1" applyFill="1" applyBorder="1" applyAlignment="1">
      <alignment horizontal="right" vertical="center"/>
    </xf>
    <xf numFmtId="0" fontId="11" fillId="0" borderId="10" xfId="3" applyFont="1" applyFill="1" applyBorder="1" applyAlignment="1">
      <alignment vertical="center"/>
    </xf>
    <xf numFmtId="9" fontId="9" fillId="0" borderId="0" xfId="3" quotePrefix="1" applyNumberFormat="1" applyFont="1" applyFill="1" applyBorder="1" applyAlignment="1">
      <alignment horizontal="right" vertical="center"/>
    </xf>
    <xf numFmtId="0" fontId="11" fillId="0" borderId="4" xfId="3" applyFont="1" applyFill="1" applyBorder="1" applyAlignment="1">
      <alignment vertical="center"/>
    </xf>
    <xf numFmtId="0" fontId="7" fillId="0" borderId="5" xfId="0" applyFont="1" applyBorder="1" applyAlignment="1">
      <alignment vertical="center"/>
    </xf>
    <xf numFmtId="0" fontId="9" fillId="0" borderId="5" xfId="3" applyFont="1" applyFill="1" applyBorder="1" applyAlignment="1">
      <alignment vertical="center"/>
    </xf>
    <xf numFmtId="9" fontId="11" fillId="0" borderId="5" xfId="1" applyFont="1" applyFill="1" applyBorder="1" applyAlignment="1">
      <alignment horizontal="right" vertical="center"/>
    </xf>
    <xf numFmtId="49" fontId="13" fillId="0" borderId="1" xfId="0" applyNumberFormat="1" applyFont="1" applyFill="1" applyBorder="1" applyAlignment="1">
      <alignment horizontal="center"/>
    </xf>
    <xf numFmtId="9" fontId="9" fillId="0" borderId="2" xfId="1" quotePrefix="1" applyFont="1" applyFill="1" applyBorder="1" applyAlignment="1">
      <alignment horizontal="right" vertical="center"/>
    </xf>
    <xf numFmtId="0" fontId="6" fillId="0" borderId="0" xfId="2" applyAlignment="1">
      <alignment horizontal="center"/>
    </xf>
    <xf numFmtId="3" fontId="11" fillId="0" borderId="0" xfId="0" applyNumberFormat="1" applyFont="1" applyFill="1" applyBorder="1" applyAlignment="1">
      <alignment horizontal="center" vertical="top" shrinkToFit="1"/>
    </xf>
    <xf numFmtId="10" fontId="11" fillId="0" borderId="0" xfId="0" applyNumberFormat="1" applyFont="1" applyFill="1" applyBorder="1" applyAlignment="1">
      <alignment horizontal="center" vertical="top" shrinkToFit="1"/>
    </xf>
    <xf numFmtId="3" fontId="9" fillId="9" borderId="8" xfId="0" applyNumberFormat="1" applyFont="1" applyFill="1" applyBorder="1" applyAlignment="1">
      <alignment horizontal="right" vertical="center"/>
    </xf>
    <xf numFmtId="3" fontId="9" fillId="10" borderId="8" xfId="0" applyNumberFormat="1" applyFont="1" applyFill="1" applyBorder="1" applyAlignment="1">
      <alignment horizontal="right" vertical="center"/>
    </xf>
    <xf numFmtId="9" fontId="9" fillId="10" borderId="8" xfId="0" applyNumberFormat="1" applyFont="1" applyFill="1" applyBorder="1" applyAlignment="1">
      <alignment horizontal="right" vertical="center"/>
    </xf>
    <xf numFmtId="3" fontId="9" fillId="9" borderId="6" xfId="0" applyNumberFormat="1" applyFont="1" applyFill="1" applyBorder="1" applyAlignment="1">
      <alignment horizontal="right" vertical="center"/>
    </xf>
    <xf numFmtId="3" fontId="9" fillId="10" borderId="6" xfId="0" applyNumberFormat="1" applyFont="1" applyFill="1" applyBorder="1" applyAlignment="1">
      <alignment horizontal="right" vertical="center"/>
    </xf>
    <xf numFmtId="9" fontId="9" fillId="10" borderId="6" xfId="0" applyNumberFormat="1" applyFont="1" applyFill="1" applyBorder="1" applyAlignment="1">
      <alignment horizontal="right" vertical="center"/>
    </xf>
    <xf numFmtId="0" fontId="9" fillId="10" borderId="8" xfId="0" applyFont="1" applyFill="1" applyBorder="1" applyAlignment="1">
      <alignment horizontal="left" vertical="center"/>
    </xf>
    <xf numFmtId="0" fontId="9" fillId="10" borderId="6" xfId="0" applyFont="1" applyFill="1" applyBorder="1" applyAlignment="1">
      <alignment horizontal="left" vertical="center"/>
    </xf>
  </cellXfs>
  <cellStyles count="6">
    <cellStyle name="Link" xfId="2" builtinId="8"/>
    <cellStyle name="Prozent" xfId="1" builtinId="5"/>
    <cellStyle name="Standard" xfId="0" builtinId="0"/>
    <cellStyle name="Standard 12" xfId="5"/>
    <cellStyle name="Standard 2" xfId="4"/>
    <cellStyle name="Standard_IR Mastertabellen IN Quartal_englisch_neu" xfId="3"/>
  </cellStyles>
  <dxfs count="0"/>
  <tableStyles count="0" defaultTableStyle="TableStyleMedium2" defaultPivotStyle="PivotStyleLight16"/>
  <colors>
    <mruColors>
      <color rgb="FFCCD4E1"/>
      <color rgb="FFCCD47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400050</xdr:colOff>
      <xdr:row>1</xdr:row>
      <xdr:rowOff>0</xdr:rowOff>
    </xdr:from>
    <xdr:to>
      <xdr:col>1</xdr:col>
      <xdr:colOff>1510050</xdr:colOff>
      <xdr:row>2</xdr:row>
      <xdr:rowOff>83374</xdr:rowOff>
    </xdr:to>
    <xdr:pic>
      <xdr:nvPicPr>
        <xdr:cNvPr id="3" name="Grafik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00050" y="190500"/>
          <a:ext cx="1872000" cy="273874"/>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Z:\fag\kcon\kconia\Legal%20reporting\2015\3Q-2015\US-GAAP\Cash%20Flow\Cash%20Flow%20Overviews%20Q1-3%202015%20US-GAAP.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F Act vs PY + BDG Vergleich"/>
      <sheetName val="CF quarterly_rel. für IR"/>
      <sheetName val="CF quarterly incl. 100 m€ FMC"/>
      <sheetName val="CF margins"/>
      <sheetName val="CF_rel. für IN"/>
      <sheetName val="BCS"/>
      <sheetName val="WC Anleitung"/>
    </sheetNames>
    <sheetDataSet>
      <sheetData sheetId="0"/>
      <sheetData sheetId="1">
        <row r="7">
          <cell r="A7" t="str">
            <v>€ in millions</v>
          </cell>
          <cell r="B7" t="str">
            <v>in Mio €</v>
          </cell>
          <cell r="C7">
            <v>0</v>
          </cell>
          <cell r="D7" t="str">
            <v>Notes</v>
          </cell>
          <cell r="E7" t="str">
            <v>FC0 2015</v>
          </cell>
          <cell r="F7" t="str">
            <v>FC1 2014</v>
          </cell>
          <cell r="G7" t="str">
            <v>FC2 2014</v>
          </cell>
          <cell r="H7" t="str">
            <v>FC3 2014</v>
          </cell>
          <cell r="I7" t="str">
            <v>FC1 2015</v>
          </cell>
          <cell r="J7" t="str">
            <v>FC2 2015</v>
          </cell>
          <cell r="K7" t="str">
            <v>FC3 2015</v>
          </cell>
          <cell r="L7" t="str">
            <v>LTM Q1/2015</v>
          </cell>
          <cell r="M7" t="str">
            <v>LTM Q2/2015</v>
          </cell>
          <cell r="N7" t="str">
            <v>LTM Q3/2015</v>
          </cell>
          <cell r="O7" t="str">
            <v>LTM Q4/2015</v>
          </cell>
          <cell r="P7" t="str">
            <v>LTM Q1/2014</v>
          </cell>
          <cell r="Q7" t="str">
            <v>LTM Q2/2014</v>
          </cell>
          <cell r="R7" t="str">
            <v>LTM Q3/2014</v>
          </cell>
          <cell r="S7" t="str">
            <v>LTM Q4/2014</v>
          </cell>
          <cell r="T7" t="str">
            <v>LTM Q1/2013</v>
          </cell>
          <cell r="U7" t="str">
            <v>LTM Q2/2013</v>
          </cell>
          <cell r="V7" t="str">
            <v>LTM Q3/2013</v>
          </cell>
          <cell r="W7" t="str">
            <v>LTM Q4/2013</v>
          </cell>
          <cell r="X7" t="str">
            <v>LTM Q1/2012</v>
          </cell>
          <cell r="Y7" t="str">
            <v>LTM
Q2/2012</v>
          </cell>
          <cell r="Z7" t="str">
            <v>LTM
Q3/2012</v>
          </cell>
          <cell r="AA7" t="str">
            <v>LTM
Q4/2012</v>
          </cell>
          <cell r="AB7" t="str">
            <v>LTM
Q1/2011</v>
          </cell>
          <cell r="AC7" t="str">
            <v>LTM
Q2/2011</v>
          </cell>
          <cell r="AD7" t="str">
            <v>LTM
Q3/2011</v>
          </cell>
          <cell r="AE7" t="str">
            <v>LTM
Q4/2011</v>
          </cell>
          <cell r="AF7" t="str">
            <v>LTM
Q4/2010</v>
          </cell>
          <cell r="AG7" t="str">
            <v>LTM Margin Q1/2015</v>
          </cell>
          <cell r="AH7" t="str">
            <v>LTM Margin Q2/2015</v>
          </cell>
          <cell r="AI7" t="str">
            <v>LTM Margin Q3/2015</v>
          </cell>
          <cell r="AJ7" t="str">
            <v>LTM Margin Q4/2015</v>
          </cell>
          <cell r="AK7" t="str">
            <v>LTM Margin Q1/2014</v>
          </cell>
          <cell r="AL7" t="str">
            <v>LTM Margin Q2/2014</v>
          </cell>
          <cell r="AM7" t="str">
            <v>LTM Margin Q3/2014</v>
          </cell>
          <cell r="AN7" t="str">
            <v>LTM Margin Q4/2014</v>
          </cell>
          <cell r="AO7" t="str">
            <v>LTM Margin Q1/2013</v>
          </cell>
          <cell r="AP7" t="str">
            <v>LTM Margin Q2/2013</v>
          </cell>
          <cell r="AQ7" t="str">
            <v>LTM Margin Q3/2013</v>
          </cell>
          <cell r="AR7" t="str">
            <v>LTM Margin Q4/2013</v>
          </cell>
          <cell r="AS7" t="str">
            <v>LTM Margin Q1/2012</v>
          </cell>
          <cell r="AT7" t="str">
            <v>LTM Margin
Q2/2012</v>
          </cell>
          <cell r="AU7" t="str">
            <v>LTM Margin
Q3/2012</v>
          </cell>
          <cell r="AV7" t="str">
            <v>LTM Margin
Q4/2012</v>
          </cell>
          <cell r="AW7" t="str">
            <v>LTM Margin
Q1/2011</v>
          </cell>
          <cell r="AX7" t="str">
            <v>LTM Margin
Q2/2011</v>
          </cell>
          <cell r="AY7" t="str">
            <v>LTM Margin
Q3/2011</v>
          </cell>
          <cell r="AZ7" t="str">
            <v>LTM Margin
Q4/2011</v>
          </cell>
          <cell r="BA7" t="str">
            <v>LTM Margin
Q4/2010</v>
          </cell>
          <cell r="BB7">
            <v>0</v>
          </cell>
          <cell r="BC7" t="str">
            <v>Q1/2015</v>
          </cell>
          <cell r="BD7" t="str">
            <v>Q2/2015</v>
          </cell>
          <cell r="BE7" t="str">
            <v>Q3/2015</v>
          </cell>
          <cell r="BF7" t="str">
            <v>Q4/2015</v>
          </cell>
          <cell r="BG7" t="str">
            <v>H1/2015</v>
          </cell>
          <cell r="BH7" t="str">
            <v>Q1-3/2015</v>
          </cell>
          <cell r="BI7" t="str">
            <v>Q1-4/2015</v>
          </cell>
          <cell r="BJ7" t="str">
            <v>Q1/2014</v>
          </cell>
          <cell r="BK7" t="str">
            <v>Q2/2014</v>
          </cell>
          <cell r="BL7" t="str">
            <v>Q3/2014</v>
          </cell>
          <cell r="BM7" t="str">
            <v>Q4/2014</v>
          </cell>
          <cell r="BN7" t="str">
            <v>H1/2014</v>
          </cell>
          <cell r="BO7" t="str">
            <v>Q1-3/2014</v>
          </cell>
          <cell r="BP7" t="str">
            <v>Q1-4/2014</v>
          </cell>
          <cell r="BQ7" t="str">
            <v>Q1/2013</v>
          </cell>
          <cell r="BR7" t="str">
            <v>Q2/2013</v>
          </cell>
          <cell r="BS7" t="str">
            <v>Q3/2013</v>
          </cell>
          <cell r="BT7" t="str">
            <v>Q4/2013</v>
          </cell>
          <cell r="BU7" t="str">
            <v>H1/2013</v>
          </cell>
          <cell r="BV7" t="str">
            <v>Q1-3/2013</v>
          </cell>
          <cell r="BW7" t="str">
            <v>Q1-4/2013</v>
          </cell>
          <cell r="BX7" t="str">
            <v>Q1/2012</v>
          </cell>
          <cell r="BY7" t="str">
            <v>Q2/2012</v>
          </cell>
          <cell r="BZ7" t="str">
            <v>Q3/2012</v>
          </cell>
          <cell r="CA7" t="str">
            <v>Q4/2012</v>
          </cell>
          <cell r="CB7" t="str">
            <v>H1/2012</v>
          </cell>
          <cell r="CC7" t="str">
            <v>Q1-3/2012</v>
          </cell>
          <cell r="CD7" t="str">
            <v>Q1-4/2012</v>
          </cell>
          <cell r="CE7" t="str">
            <v>Q1/2011</v>
          </cell>
          <cell r="CF7" t="str">
            <v>Q2/2011</v>
          </cell>
          <cell r="CG7" t="str">
            <v>Q3/2011</v>
          </cell>
          <cell r="CH7" t="str">
            <v>Q4/2011</v>
          </cell>
          <cell r="CI7" t="str">
            <v>H1/2011</v>
          </cell>
          <cell r="CJ7" t="str">
            <v>Q1-3/2011</v>
          </cell>
          <cell r="CK7" t="str">
            <v>Q1-4/2011</v>
          </cell>
          <cell r="CL7" t="str">
            <v>Q1/2010</v>
          </cell>
          <cell r="CM7" t="str">
            <v>Q2/2010</v>
          </cell>
          <cell r="CN7" t="str">
            <v>Q3/2010</v>
          </cell>
          <cell r="CO7" t="str">
            <v>Q4/2010</v>
          </cell>
          <cell r="CP7" t="str">
            <v>H1/2010</v>
          </cell>
          <cell r="CQ7" t="str">
            <v>Q1-3/2010</v>
          </cell>
          <cell r="CR7" t="str">
            <v>Q1-4/2010</v>
          </cell>
          <cell r="CS7" t="str">
            <v>Veränderung
YoY</v>
          </cell>
          <cell r="CT7" t="str">
            <v>Change
YoY</v>
          </cell>
          <cell r="CU7" t="str">
            <v>Veränderung
QoQ</v>
          </cell>
          <cell r="CV7" t="str">
            <v>Change
QoQ</v>
          </cell>
          <cell r="CW7" t="str">
            <v xml:space="preserve">  Change YoY single quarter</v>
          </cell>
        </row>
        <row r="8">
          <cell r="A8" t="str">
            <v xml:space="preserve">Net income </v>
          </cell>
          <cell r="B8" t="str">
            <v>Ergebnis nach Ertragsteuern</v>
          </cell>
          <cell r="C8">
            <v>0</v>
          </cell>
          <cell r="D8">
            <v>0</v>
          </cell>
          <cell r="E8">
            <v>2220</v>
          </cell>
          <cell r="F8">
            <v>1807</v>
          </cell>
          <cell r="G8">
            <v>1742</v>
          </cell>
          <cell r="H8">
            <v>1807</v>
          </cell>
          <cell r="I8">
            <v>2285</v>
          </cell>
          <cell r="J8">
            <v>2319</v>
          </cell>
          <cell r="K8">
            <v>0</v>
          </cell>
          <cell r="L8">
            <v>1924</v>
          </cell>
          <cell r="M8">
            <v>2028</v>
          </cell>
          <cell r="N8">
            <v>2167</v>
          </cell>
          <cell r="O8">
            <v>0</v>
          </cell>
          <cell r="P8">
            <v>1757</v>
          </cell>
          <cell r="Q8">
            <v>1781</v>
          </cell>
          <cell r="R8">
            <v>1812</v>
          </cell>
          <cell r="S8">
            <v>1812</v>
          </cell>
          <cell r="T8">
            <v>1650</v>
          </cell>
          <cell r="U8">
            <v>1662</v>
          </cell>
          <cell r="V8">
            <v>1666</v>
          </cell>
          <cell r="W8">
            <v>1738</v>
          </cell>
          <cell r="X8">
            <v>1520</v>
          </cell>
          <cell r="Y8">
            <v>1653</v>
          </cell>
          <cell r="Z8">
            <v>1695</v>
          </cell>
          <cell r="AA8">
            <v>1732</v>
          </cell>
          <cell r="AB8">
            <v>1260</v>
          </cell>
          <cell r="AC8">
            <v>1232</v>
          </cell>
          <cell r="AD8">
            <v>1279</v>
          </cell>
          <cell r="AE8">
            <v>1328</v>
          </cell>
          <cell r="AF8">
            <v>1205</v>
          </cell>
          <cell r="AG8">
            <v>0</v>
          </cell>
          <cell r="AH8">
            <v>0</v>
          </cell>
          <cell r="AI8">
            <v>0</v>
          </cell>
          <cell r="AJ8">
            <v>0</v>
          </cell>
          <cell r="AK8">
            <v>0</v>
          </cell>
          <cell r="AL8">
            <v>0</v>
          </cell>
          <cell r="AM8">
            <v>0</v>
          </cell>
          <cell r="AN8">
            <v>0</v>
          </cell>
          <cell r="AO8">
            <v>0</v>
          </cell>
          <cell r="AP8">
            <v>0</v>
          </cell>
          <cell r="AQ8">
            <v>0</v>
          </cell>
          <cell r="AR8">
            <v>0</v>
          </cell>
          <cell r="AS8">
            <v>0</v>
          </cell>
          <cell r="AT8">
            <v>0</v>
          </cell>
          <cell r="AU8">
            <v>0</v>
          </cell>
          <cell r="AV8">
            <v>0</v>
          </cell>
          <cell r="AW8">
            <v>0</v>
          </cell>
          <cell r="AX8">
            <v>0</v>
          </cell>
          <cell r="AY8">
            <v>0</v>
          </cell>
          <cell r="AZ8">
            <v>0</v>
          </cell>
          <cell r="BA8">
            <v>0</v>
          </cell>
          <cell r="BB8">
            <v>0</v>
          </cell>
          <cell r="BC8">
            <v>504</v>
          </cell>
          <cell r="BD8">
            <v>547</v>
          </cell>
          <cell r="BE8">
            <v>609</v>
          </cell>
          <cell r="BF8">
            <v>-1660</v>
          </cell>
          <cell r="BG8">
            <v>1051</v>
          </cell>
          <cell r="BH8">
            <v>1660</v>
          </cell>
          <cell r="BI8">
            <v>0</v>
          </cell>
          <cell r="BJ8">
            <v>392</v>
          </cell>
          <cell r="BK8">
            <v>443</v>
          </cell>
          <cell r="BL8">
            <v>470</v>
          </cell>
          <cell r="BM8">
            <v>507</v>
          </cell>
          <cell r="BN8">
            <v>835</v>
          </cell>
          <cell r="BO8">
            <v>1305</v>
          </cell>
          <cell r="BP8">
            <v>1812</v>
          </cell>
          <cell r="BQ8">
            <v>373</v>
          </cell>
          <cell r="BR8">
            <v>419</v>
          </cell>
          <cell r="BS8">
            <v>439</v>
          </cell>
          <cell r="BT8">
            <v>507</v>
          </cell>
          <cell r="BU8">
            <v>792</v>
          </cell>
          <cell r="BV8">
            <v>1231</v>
          </cell>
          <cell r="BW8">
            <v>1738</v>
          </cell>
          <cell r="BX8">
            <v>455</v>
          </cell>
          <cell r="BY8">
            <v>407</v>
          </cell>
          <cell r="BZ8">
            <v>435</v>
          </cell>
          <cell r="CA8">
            <v>435</v>
          </cell>
          <cell r="CB8">
            <v>862</v>
          </cell>
          <cell r="CC8">
            <v>1297</v>
          </cell>
          <cell r="CD8">
            <v>1732</v>
          </cell>
          <cell r="CE8">
            <v>263</v>
          </cell>
          <cell r="CF8">
            <v>274</v>
          </cell>
          <cell r="CG8">
            <v>393</v>
          </cell>
          <cell r="CH8">
            <v>398</v>
          </cell>
          <cell r="CI8">
            <v>537</v>
          </cell>
          <cell r="CJ8">
            <v>930</v>
          </cell>
          <cell r="CK8">
            <v>1328</v>
          </cell>
          <cell r="CL8">
            <v>208</v>
          </cell>
          <cell r="CM8">
            <v>302</v>
          </cell>
          <cell r="CN8">
            <v>346</v>
          </cell>
          <cell r="CO8">
            <v>349</v>
          </cell>
          <cell r="CP8">
            <v>510</v>
          </cell>
          <cell r="CQ8">
            <v>856</v>
          </cell>
          <cell r="CR8">
            <v>1205</v>
          </cell>
          <cell r="CS8">
            <v>0.27203065134099619</v>
          </cell>
          <cell r="CT8">
            <v>0.27203065134099619</v>
          </cell>
          <cell r="CU8">
            <v>0.11334552102376599</v>
          </cell>
          <cell r="CV8">
            <v>0.11334552102376599</v>
          </cell>
          <cell r="CW8">
            <v>0.29574468085106381</v>
          </cell>
        </row>
        <row r="9">
          <cell r="A9" t="str">
            <v xml:space="preserve">   Net income (excl. Minorities)</v>
          </cell>
          <cell r="B9" t="str">
            <v xml:space="preserve">   Ergebnis nach Ertragsteuern (ohne Minoritäten)</v>
          </cell>
          <cell r="C9">
            <v>0</v>
          </cell>
          <cell r="D9">
            <v>0</v>
          </cell>
          <cell r="E9">
            <v>1249</v>
          </cell>
          <cell r="F9">
            <v>1075</v>
          </cell>
          <cell r="G9">
            <v>1029</v>
          </cell>
          <cell r="H9">
            <v>1075</v>
          </cell>
          <cell r="I9">
            <v>1312</v>
          </cell>
          <cell r="J9">
            <v>1355</v>
          </cell>
          <cell r="K9">
            <v>0</v>
          </cell>
          <cell r="L9">
            <v>1136</v>
          </cell>
          <cell r="M9">
            <v>1175</v>
          </cell>
          <cell r="N9">
            <v>1256</v>
          </cell>
          <cell r="O9">
            <v>0</v>
          </cell>
          <cell r="P9">
            <v>1040</v>
          </cell>
          <cell r="Q9">
            <v>1083</v>
          </cell>
          <cell r="R9">
            <v>1094</v>
          </cell>
          <cell r="S9">
            <v>1067</v>
          </cell>
          <cell r="T9">
            <v>915</v>
          </cell>
          <cell r="U9">
            <v>946</v>
          </cell>
          <cell r="V9">
            <v>968</v>
          </cell>
          <cell r="W9">
            <v>1011</v>
          </cell>
          <cell r="X9">
            <v>792</v>
          </cell>
          <cell r="Y9">
            <v>875</v>
          </cell>
          <cell r="Z9">
            <v>890</v>
          </cell>
          <cell r="AA9">
            <v>926</v>
          </cell>
          <cell r="AB9">
            <v>662</v>
          </cell>
          <cell r="AC9">
            <v>639</v>
          </cell>
          <cell r="AD9">
            <v>672</v>
          </cell>
          <cell r="AE9">
            <v>690</v>
          </cell>
          <cell r="AF9">
            <v>622</v>
          </cell>
          <cell r="AG9">
            <v>0</v>
          </cell>
          <cell r="AH9">
            <v>0</v>
          </cell>
          <cell r="AI9">
            <v>0</v>
          </cell>
          <cell r="AJ9">
            <v>0</v>
          </cell>
          <cell r="AK9">
            <v>0</v>
          </cell>
          <cell r="AL9">
            <v>0</v>
          </cell>
          <cell r="AM9">
            <v>0</v>
          </cell>
          <cell r="AN9">
            <v>0</v>
          </cell>
          <cell r="AO9">
            <v>0</v>
          </cell>
          <cell r="AP9">
            <v>0</v>
          </cell>
          <cell r="AQ9">
            <v>0</v>
          </cell>
          <cell r="AR9">
            <v>0</v>
          </cell>
          <cell r="AS9">
            <v>0</v>
          </cell>
          <cell r="AT9">
            <v>0</v>
          </cell>
          <cell r="AU9">
            <v>0</v>
          </cell>
          <cell r="AV9">
            <v>0</v>
          </cell>
          <cell r="AW9">
            <v>0</v>
          </cell>
          <cell r="AX9">
            <v>0</v>
          </cell>
          <cell r="AY9">
            <v>0</v>
          </cell>
          <cell r="AZ9">
            <v>0</v>
          </cell>
          <cell r="BA9">
            <v>0</v>
          </cell>
          <cell r="BB9">
            <v>0</v>
          </cell>
          <cell r="BC9">
            <v>317</v>
          </cell>
          <cell r="BD9">
            <v>325</v>
          </cell>
          <cell r="BE9">
            <v>357</v>
          </cell>
          <cell r="BF9">
            <v>-999</v>
          </cell>
          <cell r="BG9">
            <v>642</v>
          </cell>
          <cell r="BH9">
            <v>999</v>
          </cell>
          <cell r="BI9">
            <v>0</v>
          </cell>
          <cell r="BJ9">
            <v>248</v>
          </cell>
          <cell r="BK9">
            <v>286</v>
          </cell>
          <cell r="BL9">
            <v>276</v>
          </cell>
          <cell r="BM9">
            <v>257</v>
          </cell>
          <cell r="BN9">
            <v>534</v>
          </cell>
          <cell r="BO9">
            <v>810</v>
          </cell>
          <cell r="BP9">
            <v>1067</v>
          </cell>
          <cell r="BQ9">
            <v>219</v>
          </cell>
          <cell r="BR9">
            <v>243</v>
          </cell>
          <cell r="BS9">
            <v>265</v>
          </cell>
          <cell r="BT9">
            <v>284</v>
          </cell>
          <cell r="BU9">
            <v>462</v>
          </cell>
          <cell r="BV9">
            <v>727</v>
          </cell>
          <cell r="BW9">
            <v>1011</v>
          </cell>
          <cell r="BX9">
            <v>230</v>
          </cell>
          <cell r="BY9">
            <v>212</v>
          </cell>
          <cell r="BZ9">
            <v>243</v>
          </cell>
          <cell r="CA9">
            <v>241</v>
          </cell>
          <cell r="CB9">
            <v>442</v>
          </cell>
          <cell r="CC9">
            <v>685</v>
          </cell>
          <cell r="CD9">
            <v>926</v>
          </cell>
          <cell r="CE9">
            <v>128</v>
          </cell>
          <cell r="CF9">
            <v>129</v>
          </cell>
          <cell r="CG9">
            <v>228</v>
          </cell>
          <cell r="CH9">
            <v>205</v>
          </cell>
          <cell r="CI9">
            <v>257</v>
          </cell>
          <cell r="CJ9">
            <v>485</v>
          </cell>
          <cell r="CK9">
            <v>690</v>
          </cell>
          <cell r="CL9">
            <v>88</v>
          </cell>
          <cell r="CM9">
            <v>152</v>
          </cell>
          <cell r="CN9">
            <v>195</v>
          </cell>
          <cell r="CO9">
            <v>187</v>
          </cell>
          <cell r="CP9">
            <v>240</v>
          </cell>
          <cell r="CQ9">
            <v>435</v>
          </cell>
          <cell r="CR9">
            <v>622</v>
          </cell>
          <cell r="CS9">
            <v>0.23333333333333334</v>
          </cell>
          <cell r="CT9">
            <v>0.23333333333333334</v>
          </cell>
          <cell r="CU9">
            <v>9.8461538461538461E-2</v>
          </cell>
          <cell r="CV9">
            <v>9.8461538461538461E-2</v>
          </cell>
          <cell r="CW9">
            <v>0.29347826086956524</v>
          </cell>
        </row>
        <row r="10">
          <cell r="A10" t="str">
            <v xml:space="preserve">   Minorities</v>
          </cell>
          <cell r="B10" t="str">
            <v xml:space="preserve">   Minoritäten</v>
          </cell>
          <cell r="C10">
            <v>0</v>
          </cell>
          <cell r="D10">
            <v>0</v>
          </cell>
          <cell r="E10">
            <v>971</v>
          </cell>
          <cell r="F10">
            <v>732</v>
          </cell>
          <cell r="G10">
            <v>713</v>
          </cell>
          <cell r="H10">
            <v>732</v>
          </cell>
          <cell r="I10">
            <v>973</v>
          </cell>
          <cell r="J10">
            <v>964</v>
          </cell>
          <cell r="K10">
            <v>0</v>
          </cell>
          <cell r="L10">
            <v>788</v>
          </cell>
          <cell r="M10">
            <v>853</v>
          </cell>
          <cell r="N10">
            <v>911</v>
          </cell>
          <cell r="O10">
            <v>0</v>
          </cell>
          <cell r="P10">
            <v>717</v>
          </cell>
          <cell r="Q10">
            <v>698</v>
          </cell>
          <cell r="R10">
            <v>718</v>
          </cell>
          <cell r="S10">
            <v>745</v>
          </cell>
          <cell r="T10">
            <v>735</v>
          </cell>
          <cell r="U10">
            <v>716</v>
          </cell>
          <cell r="V10">
            <v>698</v>
          </cell>
          <cell r="W10">
            <v>727</v>
          </cell>
          <cell r="X10">
            <v>728</v>
          </cell>
          <cell r="Y10">
            <v>778</v>
          </cell>
          <cell r="Z10">
            <v>805</v>
          </cell>
          <cell r="AA10">
            <v>806</v>
          </cell>
          <cell r="AB10">
            <v>598</v>
          </cell>
          <cell r="AC10">
            <v>593</v>
          </cell>
          <cell r="AD10">
            <v>607</v>
          </cell>
          <cell r="AE10">
            <v>638</v>
          </cell>
          <cell r="AF10">
            <v>583</v>
          </cell>
          <cell r="AG10">
            <v>0</v>
          </cell>
          <cell r="AH10">
            <v>0</v>
          </cell>
          <cell r="AI10">
            <v>0</v>
          </cell>
          <cell r="AJ10">
            <v>0</v>
          </cell>
          <cell r="AK10">
            <v>0</v>
          </cell>
          <cell r="AL10">
            <v>0</v>
          </cell>
          <cell r="AM10">
            <v>0</v>
          </cell>
          <cell r="AN10">
            <v>0</v>
          </cell>
          <cell r="AO10">
            <v>0</v>
          </cell>
          <cell r="AP10">
            <v>0</v>
          </cell>
          <cell r="AQ10">
            <v>0</v>
          </cell>
          <cell r="AR10">
            <v>0</v>
          </cell>
          <cell r="AS10">
            <v>0</v>
          </cell>
          <cell r="AT10">
            <v>0</v>
          </cell>
          <cell r="AU10">
            <v>0</v>
          </cell>
          <cell r="AV10">
            <v>0</v>
          </cell>
          <cell r="AW10">
            <v>0</v>
          </cell>
          <cell r="AX10">
            <v>0</v>
          </cell>
          <cell r="AY10">
            <v>0</v>
          </cell>
          <cell r="AZ10">
            <v>0</v>
          </cell>
          <cell r="BA10">
            <v>0</v>
          </cell>
          <cell r="BB10">
            <v>0</v>
          </cell>
          <cell r="BC10">
            <v>187</v>
          </cell>
          <cell r="BD10">
            <v>222</v>
          </cell>
          <cell r="BE10">
            <v>252</v>
          </cell>
          <cell r="BF10">
            <v>-661</v>
          </cell>
          <cell r="BG10">
            <v>409</v>
          </cell>
          <cell r="BH10">
            <v>661</v>
          </cell>
          <cell r="BI10">
            <v>0</v>
          </cell>
          <cell r="BJ10">
            <v>144</v>
          </cell>
          <cell r="BK10">
            <v>157</v>
          </cell>
          <cell r="BL10">
            <v>194</v>
          </cell>
          <cell r="BM10">
            <v>250</v>
          </cell>
          <cell r="BN10">
            <v>301</v>
          </cell>
          <cell r="BO10">
            <v>495</v>
          </cell>
          <cell r="BP10">
            <v>745</v>
          </cell>
          <cell r="BQ10">
            <v>154</v>
          </cell>
          <cell r="BR10">
            <v>176</v>
          </cell>
          <cell r="BS10">
            <v>174</v>
          </cell>
          <cell r="BT10">
            <v>223</v>
          </cell>
          <cell r="BU10">
            <v>330</v>
          </cell>
          <cell r="BV10">
            <v>504</v>
          </cell>
          <cell r="BW10">
            <v>727</v>
          </cell>
          <cell r="BX10">
            <v>225</v>
          </cell>
          <cell r="BY10">
            <v>195</v>
          </cell>
          <cell r="BZ10">
            <v>192</v>
          </cell>
          <cell r="CA10">
            <v>194</v>
          </cell>
          <cell r="CB10">
            <v>420</v>
          </cell>
          <cell r="CC10">
            <v>612</v>
          </cell>
          <cell r="CD10">
            <v>806</v>
          </cell>
          <cell r="CE10">
            <v>135</v>
          </cell>
          <cell r="CF10">
            <v>145</v>
          </cell>
          <cell r="CG10">
            <v>165</v>
          </cell>
          <cell r="CH10">
            <v>193</v>
          </cell>
          <cell r="CI10">
            <v>280</v>
          </cell>
          <cell r="CJ10">
            <v>445</v>
          </cell>
          <cell r="CK10">
            <v>638</v>
          </cell>
          <cell r="CL10">
            <v>120</v>
          </cell>
          <cell r="CM10">
            <v>150</v>
          </cell>
          <cell r="CN10">
            <v>151</v>
          </cell>
          <cell r="CO10">
            <v>162</v>
          </cell>
          <cell r="CP10">
            <v>270</v>
          </cell>
          <cell r="CQ10">
            <v>421</v>
          </cell>
          <cell r="CR10">
            <v>583</v>
          </cell>
          <cell r="CS10">
            <v>0.33535353535353535</v>
          </cell>
          <cell r="CT10">
            <v>0.33535353535353535</v>
          </cell>
          <cell r="CU10">
            <v>0.13513513513513514</v>
          </cell>
          <cell r="CV10">
            <v>0.13513513513513514</v>
          </cell>
          <cell r="CW10">
            <v>0.29896907216494845</v>
          </cell>
        </row>
        <row r="11">
          <cell r="A11" t="str">
            <v>Depreciation and amortization</v>
          </cell>
          <cell r="B11" t="str">
            <v>Abschreibungen</v>
          </cell>
          <cell r="C11">
            <v>0</v>
          </cell>
          <cell r="D11">
            <v>0</v>
          </cell>
          <cell r="E11">
            <v>1148</v>
          </cell>
          <cell r="F11">
            <v>951</v>
          </cell>
          <cell r="G11">
            <v>961</v>
          </cell>
          <cell r="H11">
            <v>951</v>
          </cell>
          <cell r="I11">
            <v>1151</v>
          </cell>
          <cell r="J11">
            <v>1150</v>
          </cell>
          <cell r="K11">
            <v>0</v>
          </cell>
          <cell r="L11">
            <v>977</v>
          </cell>
          <cell r="M11">
            <v>1028</v>
          </cell>
          <cell r="N11">
            <v>1080</v>
          </cell>
          <cell r="O11">
            <v>0</v>
          </cell>
          <cell r="P11">
            <v>865</v>
          </cell>
          <cell r="Q11">
            <v>882</v>
          </cell>
          <cell r="R11">
            <v>903</v>
          </cell>
          <cell r="S11">
            <v>937</v>
          </cell>
          <cell r="T11">
            <v>801</v>
          </cell>
          <cell r="U11">
            <v>822</v>
          </cell>
          <cell r="V11">
            <v>836</v>
          </cell>
          <cell r="W11">
            <v>843</v>
          </cell>
          <cell r="X11">
            <v>689</v>
          </cell>
          <cell r="Y11">
            <v>721</v>
          </cell>
          <cell r="Z11">
            <v>754</v>
          </cell>
          <cell r="AA11">
            <v>776</v>
          </cell>
          <cell r="AB11">
            <v>652</v>
          </cell>
          <cell r="AC11">
            <v>651</v>
          </cell>
          <cell r="AD11">
            <v>653</v>
          </cell>
          <cell r="AE11">
            <v>674</v>
          </cell>
          <cell r="AF11">
            <v>639</v>
          </cell>
          <cell r="AG11">
            <v>0</v>
          </cell>
          <cell r="AH11">
            <v>0</v>
          </cell>
          <cell r="AI11">
            <v>0</v>
          </cell>
          <cell r="AJ11">
            <v>0</v>
          </cell>
          <cell r="AK11">
            <v>0</v>
          </cell>
          <cell r="AL11">
            <v>0</v>
          </cell>
          <cell r="AM11">
            <v>0</v>
          </cell>
          <cell r="AN11">
            <v>0</v>
          </cell>
          <cell r="AO11">
            <v>0</v>
          </cell>
          <cell r="AP11">
            <v>0</v>
          </cell>
          <cell r="AQ11">
            <v>0</v>
          </cell>
          <cell r="AR11">
            <v>0</v>
          </cell>
          <cell r="AS11">
            <v>0</v>
          </cell>
          <cell r="AT11">
            <v>0</v>
          </cell>
          <cell r="AU11">
            <v>0</v>
          </cell>
          <cell r="AV11">
            <v>0</v>
          </cell>
          <cell r="AW11">
            <v>0</v>
          </cell>
          <cell r="AX11">
            <v>0</v>
          </cell>
          <cell r="AY11">
            <v>0</v>
          </cell>
          <cell r="AZ11">
            <v>0</v>
          </cell>
          <cell r="BA11">
            <v>0</v>
          </cell>
          <cell r="BB11">
            <v>0</v>
          </cell>
          <cell r="BC11">
            <v>264</v>
          </cell>
          <cell r="BD11">
            <v>278</v>
          </cell>
          <cell r="BE11">
            <v>283</v>
          </cell>
          <cell r="BF11">
            <v>-825</v>
          </cell>
          <cell r="BG11">
            <v>542</v>
          </cell>
          <cell r="BH11">
            <v>825</v>
          </cell>
          <cell r="BI11">
            <v>0</v>
          </cell>
          <cell r="BJ11">
            <v>224</v>
          </cell>
          <cell r="BK11">
            <v>227</v>
          </cell>
          <cell r="BL11">
            <v>231</v>
          </cell>
          <cell r="BM11">
            <v>255</v>
          </cell>
          <cell r="BN11">
            <v>451</v>
          </cell>
          <cell r="BO11">
            <v>682</v>
          </cell>
          <cell r="BP11">
            <v>937</v>
          </cell>
          <cell r="BQ11">
            <v>202</v>
          </cell>
          <cell r="BR11">
            <v>210</v>
          </cell>
          <cell r="BS11">
            <v>210</v>
          </cell>
          <cell r="BT11">
            <v>221</v>
          </cell>
          <cell r="BU11">
            <v>412</v>
          </cell>
          <cell r="BV11">
            <v>622</v>
          </cell>
          <cell r="BW11">
            <v>843</v>
          </cell>
          <cell r="BX11">
            <v>177</v>
          </cell>
          <cell r="BY11">
            <v>189</v>
          </cell>
          <cell r="BZ11">
            <v>196</v>
          </cell>
          <cell r="CA11">
            <v>214</v>
          </cell>
          <cell r="CB11">
            <v>366</v>
          </cell>
          <cell r="CC11">
            <v>562</v>
          </cell>
          <cell r="CD11">
            <v>776</v>
          </cell>
          <cell r="CE11">
            <v>162</v>
          </cell>
          <cell r="CF11">
            <v>157</v>
          </cell>
          <cell r="CG11">
            <v>163</v>
          </cell>
          <cell r="CH11">
            <v>192</v>
          </cell>
          <cell r="CI11">
            <v>319</v>
          </cell>
          <cell r="CJ11">
            <v>482</v>
          </cell>
          <cell r="CK11">
            <v>674</v>
          </cell>
          <cell r="CL11">
            <v>149</v>
          </cell>
          <cell r="CM11">
            <v>158</v>
          </cell>
          <cell r="CN11">
            <v>161</v>
          </cell>
          <cell r="CO11">
            <v>171</v>
          </cell>
          <cell r="CP11">
            <v>307</v>
          </cell>
          <cell r="CQ11">
            <v>468</v>
          </cell>
          <cell r="CR11">
            <v>639</v>
          </cell>
          <cell r="CS11">
            <v>0.20967741935483872</v>
          </cell>
          <cell r="CT11">
            <v>0.20967741935483872</v>
          </cell>
          <cell r="CU11">
            <v>1.7985611510791366E-2</v>
          </cell>
          <cell r="CV11">
            <v>1.7985611510791366E-2</v>
          </cell>
          <cell r="CW11">
            <v>0.22510822510822512</v>
          </cell>
        </row>
        <row r="12">
          <cell r="A12" t="str">
            <v>Change in accruals for pensions</v>
          </cell>
          <cell r="B12" t="str">
            <v>Veränderungen Pensionsrückstellungen</v>
          </cell>
          <cell r="C12">
            <v>0</v>
          </cell>
          <cell r="D12">
            <v>0</v>
          </cell>
          <cell r="E12">
            <v>34</v>
          </cell>
          <cell r="F12">
            <v>-16</v>
          </cell>
          <cell r="G12">
            <v>9</v>
          </cell>
          <cell r="H12">
            <v>-16</v>
          </cell>
          <cell r="I12">
            <v>-9</v>
          </cell>
          <cell r="J12">
            <v>37</v>
          </cell>
          <cell r="K12">
            <v>0</v>
          </cell>
          <cell r="L12">
            <v>117</v>
          </cell>
          <cell r="M12">
            <v>122</v>
          </cell>
          <cell r="N12">
            <v>125</v>
          </cell>
          <cell r="O12">
            <v>0</v>
          </cell>
          <cell r="P12">
            <v>9</v>
          </cell>
          <cell r="Q12">
            <v>11</v>
          </cell>
          <cell r="R12">
            <v>18</v>
          </cell>
          <cell r="S12">
            <v>93</v>
          </cell>
          <cell r="T12">
            <v>65</v>
          </cell>
          <cell r="U12">
            <v>66</v>
          </cell>
          <cell r="V12">
            <v>62</v>
          </cell>
          <cell r="W12">
            <v>27</v>
          </cell>
          <cell r="X12">
            <v>54</v>
          </cell>
          <cell r="Y12">
            <v>71</v>
          </cell>
          <cell r="Z12">
            <v>77</v>
          </cell>
          <cell r="AA12">
            <v>59</v>
          </cell>
          <cell r="AB12">
            <v>43</v>
          </cell>
          <cell r="AC12">
            <v>27</v>
          </cell>
          <cell r="AD12">
            <v>21</v>
          </cell>
          <cell r="AE12">
            <v>52</v>
          </cell>
          <cell r="AF12">
            <v>42</v>
          </cell>
          <cell r="AG12">
            <v>0</v>
          </cell>
          <cell r="AH12">
            <v>0</v>
          </cell>
          <cell r="AI12">
            <v>0</v>
          </cell>
          <cell r="AJ12">
            <v>0</v>
          </cell>
          <cell r="AK12">
            <v>0</v>
          </cell>
          <cell r="AL12">
            <v>0</v>
          </cell>
          <cell r="AM12">
            <v>0</v>
          </cell>
          <cell r="AN12">
            <v>0</v>
          </cell>
          <cell r="AO12">
            <v>0</v>
          </cell>
          <cell r="AP12">
            <v>0</v>
          </cell>
          <cell r="AQ12">
            <v>0</v>
          </cell>
          <cell r="AR12">
            <v>0</v>
          </cell>
          <cell r="AS12">
            <v>0</v>
          </cell>
          <cell r="AT12">
            <v>0</v>
          </cell>
          <cell r="AU12">
            <v>0</v>
          </cell>
          <cell r="AV12">
            <v>0</v>
          </cell>
          <cell r="AW12">
            <v>0</v>
          </cell>
          <cell r="AX12">
            <v>0</v>
          </cell>
          <cell r="AY12">
            <v>0</v>
          </cell>
          <cell r="AZ12">
            <v>0</v>
          </cell>
          <cell r="BA12">
            <v>0</v>
          </cell>
          <cell r="BB12">
            <v>0</v>
          </cell>
          <cell r="BC12">
            <v>21</v>
          </cell>
          <cell r="BD12">
            <v>16</v>
          </cell>
          <cell r="BE12">
            <v>9</v>
          </cell>
          <cell r="BF12">
            <v>-46</v>
          </cell>
          <cell r="BG12">
            <v>37</v>
          </cell>
          <cell r="BH12">
            <v>46</v>
          </cell>
          <cell r="BI12">
            <v>0</v>
          </cell>
          <cell r="BJ12">
            <v>-3</v>
          </cell>
          <cell r="BK12">
            <v>11</v>
          </cell>
          <cell r="BL12">
            <v>6</v>
          </cell>
          <cell r="BM12">
            <v>79</v>
          </cell>
          <cell r="BN12">
            <v>8</v>
          </cell>
          <cell r="BO12">
            <v>14</v>
          </cell>
          <cell r="BP12">
            <v>93</v>
          </cell>
          <cell r="BQ12">
            <v>15</v>
          </cell>
          <cell r="BR12">
            <v>9</v>
          </cell>
          <cell r="BS12">
            <v>-1</v>
          </cell>
          <cell r="BT12">
            <v>4</v>
          </cell>
          <cell r="BU12">
            <v>24</v>
          </cell>
          <cell r="BV12">
            <v>23</v>
          </cell>
          <cell r="BW12">
            <v>27</v>
          </cell>
          <cell r="BX12">
            <v>9</v>
          </cell>
          <cell r="BY12">
            <v>8</v>
          </cell>
          <cell r="BZ12">
            <v>3</v>
          </cell>
          <cell r="CA12">
            <v>39</v>
          </cell>
          <cell r="CB12">
            <v>17</v>
          </cell>
          <cell r="CC12">
            <v>20</v>
          </cell>
          <cell r="CD12">
            <v>59</v>
          </cell>
          <cell r="CE12">
            <v>7</v>
          </cell>
          <cell r="CF12">
            <v>-9</v>
          </cell>
          <cell r="CG12">
            <v>-3</v>
          </cell>
          <cell r="CH12">
            <v>57</v>
          </cell>
          <cell r="CI12">
            <v>-2</v>
          </cell>
          <cell r="CJ12">
            <v>-5</v>
          </cell>
          <cell r="CK12">
            <v>52</v>
          </cell>
          <cell r="CL12">
            <v>6</v>
          </cell>
          <cell r="CM12">
            <v>7</v>
          </cell>
          <cell r="CN12">
            <v>3</v>
          </cell>
          <cell r="CO12">
            <v>26</v>
          </cell>
          <cell r="CP12">
            <v>13</v>
          </cell>
          <cell r="CQ12">
            <v>16</v>
          </cell>
          <cell r="CR12">
            <v>42</v>
          </cell>
          <cell r="CS12" t="str">
            <v>--</v>
          </cell>
          <cell r="CT12" t="str">
            <v>--</v>
          </cell>
          <cell r="CU12">
            <v>-0.4375</v>
          </cell>
          <cell r="CV12">
            <v>-0.4375</v>
          </cell>
          <cell r="CW12">
            <v>0.5</v>
          </cell>
        </row>
        <row r="13">
          <cell r="A13" t="str">
            <v xml:space="preserve">Cash flow  </v>
          </cell>
          <cell r="B13" t="str">
            <v>Cashflow</v>
          </cell>
          <cell r="C13">
            <v>0</v>
          </cell>
          <cell r="D13">
            <v>0</v>
          </cell>
          <cell r="E13">
            <v>3402</v>
          </cell>
          <cell r="F13">
            <v>2742</v>
          </cell>
          <cell r="G13">
            <v>2712</v>
          </cell>
          <cell r="H13">
            <v>2742</v>
          </cell>
          <cell r="I13">
            <v>3427</v>
          </cell>
          <cell r="J13">
            <v>3506</v>
          </cell>
          <cell r="K13">
            <v>0</v>
          </cell>
          <cell r="L13">
            <v>3018</v>
          </cell>
          <cell r="M13">
            <v>3178</v>
          </cell>
          <cell r="N13">
            <v>3372</v>
          </cell>
          <cell r="O13">
            <v>0</v>
          </cell>
          <cell r="P13">
            <v>2631</v>
          </cell>
          <cell r="Q13">
            <v>2674</v>
          </cell>
          <cell r="R13">
            <v>2733</v>
          </cell>
          <cell r="S13">
            <v>2842</v>
          </cell>
          <cell r="T13">
            <v>2516</v>
          </cell>
          <cell r="U13">
            <v>2550</v>
          </cell>
          <cell r="V13">
            <v>2564</v>
          </cell>
          <cell r="W13">
            <v>2608</v>
          </cell>
          <cell r="X13">
            <v>2263</v>
          </cell>
          <cell r="Y13">
            <v>2445</v>
          </cell>
          <cell r="Z13">
            <v>2526</v>
          </cell>
          <cell r="AA13">
            <v>2567</v>
          </cell>
          <cell r="AB13">
            <v>1955</v>
          </cell>
          <cell r="AC13">
            <v>1910</v>
          </cell>
          <cell r="AD13">
            <v>1953</v>
          </cell>
          <cell r="AE13">
            <v>2054</v>
          </cell>
          <cell r="AF13">
            <v>1886</v>
          </cell>
          <cell r="AG13">
            <v>0</v>
          </cell>
          <cell r="AH13">
            <v>0</v>
          </cell>
          <cell r="AI13">
            <v>0</v>
          </cell>
          <cell r="AJ13">
            <v>0</v>
          </cell>
          <cell r="AK13">
            <v>0</v>
          </cell>
          <cell r="AL13">
            <v>0</v>
          </cell>
          <cell r="AM13">
            <v>0</v>
          </cell>
          <cell r="AN13">
            <v>0</v>
          </cell>
          <cell r="AO13">
            <v>0</v>
          </cell>
          <cell r="AP13">
            <v>0</v>
          </cell>
          <cell r="AQ13">
            <v>0</v>
          </cell>
          <cell r="AR13">
            <v>0</v>
          </cell>
          <cell r="AS13">
            <v>0</v>
          </cell>
          <cell r="AT13">
            <v>0</v>
          </cell>
          <cell r="AU13">
            <v>0</v>
          </cell>
          <cell r="AV13">
            <v>0</v>
          </cell>
          <cell r="AW13">
            <v>0</v>
          </cell>
          <cell r="AX13">
            <v>0</v>
          </cell>
          <cell r="AY13">
            <v>0</v>
          </cell>
          <cell r="AZ13">
            <v>0</v>
          </cell>
          <cell r="BA13">
            <v>0</v>
          </cell>
          <cell r="BB13">
            <v>0</v>
          </cell>
          <cell r="BC13">
            <v>789</v>
          </cell>
          <cell r="BD13">
            <v>841</v>
          </cell>
          <cell r="BE13">
            <v>901</v>
          </cell>
          <cell r="BF13">
            <v>-2531</v>
          </cell>
          <cell r="BG13">
            <v>1630</v>
          </cell>
          <cell r="BH13">
            <v>2531</v>
          </cell>
          <cell r="BI13">
            <v>0</v>
          </cell>
          <cell r="BJ13">
            <v>613</v>
          </cell>
          <cell r="BK13">
            <v>681</v>
          </cell>
          <cell r="BL13">
            <v>707</v>
          </cell>
          <cell r="BM13">
            <v>841</v>
          </cell>
          <cell r="BN13">
            <v>1294</v>
          </cell>
          <cell r="BO13">
            <v>2001</v>
          </cell>
          <cell r="BP13">
            <v>2842</v>
          </cell>
          <cell r="BQ13">
            <v>590</v>
          </cell>
          <cell r="BR13">
            <v>638</v>
          </cell>
          <cell r="BS13">
            <v>648</v>
          </cell>
          <cell r="BT13">
            <v>732</v>
          </cell>
          <cell r="BU13">
            <v>1228</v>
          </cell>
          <cell r="BV13">
            <v>1876</v>
          </cell>
          <cell r="BW13">
            <v>2608</v>
          </cell>
          <cell r="BX13">
            <v>641</v>
          </cell>
          <cell r="BY13">
            <v>604</v>
          </cell>
          <cell r="BZ13">
            <v>634</v>
          </cell>
          <cell r="CA13">
            <v>688</v>
          </cell>
          <cell r="CB13">
            <v>1245</v>
          </cell>
          <cell r="CC13">
            <v>1879</v>
          </cell>
          <cell r="CD13">
            <v>2567</v>
          </cell>
          <cell r="CE13">
            <v>432</v>
          </cell>
          <cell r="CF13">
            <v>422</v>
          </cell>
          <cell r="CG13">
            <v>553</v>
          </cell>
          <cell r="CH13">
            <v>647</v>
          </cell>
          <cell r="CI13">
            <v>854</v>
          </cell>
          <cell r="CJ13">
            <v>1407</v>
          </cell>
          <cell r="CK13">
            <v>2054</v>
          </cell>
          <cell r="CL13">
            <v>363</v>
          </cell>
          <cell r="CM13">
            <v>467</v>
          </cell>
          <cell r="CN13">
            <v>510</v>
          </cell>
          <cell r="CO13">
            <v>546</v>
          </cell>
          <cell r="CP13">
            <v>830</v>
          </cell>
          <cell r="CQ13">
            <v>1340</v>
          </cell>
          <cell r="CR13">
            <v>1886</v>
          </cell>
          <cell r="CS13">
            <v>0.26486756621689156</v>
          </cell>
          <cell r="CT13">
            <v>0.26486756621689156</v>
          </cell>
          <cell r="CU13">
            <v>7.1343638525564801E-2</v>
          </cell>
          <cell r="CV13">
            <v>7.1343638525564801E-2</v>
          </cell>
          <cell r="CW13">
            <v>0.27439886845827438</v>
          </cell>
        </row>
        <row r="14">
          <cell r="A14" t="str">
            <v>Change in working capital</v>
          </cell>
          <cell r="B14" t="str">
            <v>Veränderung Working Capital</v>
          </cell>
          <cell r="C14">
            <v>0</v>
          </cell>
          <cell r="D14">
            <v>0</v>
          </cell>
          <cell r="E14">
            <v>-561</v>
          </cell>
          <cell r="F14">
            <v>-621</v>
          </cell>
          <cell r="G14">
            <v>-611</v>
          </cell>
          <cell r="H14">
            <v>-621</v>
          </cell>
          <cell r="I14">
            <v>-524</v>
          </cell>
          <cell r="J14">
            <v>-581</v>
          </cell>
          <cell r="K14">
            <v>0</v>
          </cell>
          <cell r="L14">
            <v>-42</v>
          </cell>
          <cell r="M14">
            <v>-92</v>
          </cell>
          <cell r="N14">
            <v>-331</v>
          </cell>
          <cell r="O14">
            <v>0</v>
          </cell>
          <cell r="P14">
            <v>-615</v>
          </cell>
          <cell r="Q14">
            <v>-551</v>
          </cell>
          <cell r="R14">
            <v>-284</v>
          </cell>
          <cell r="S14">
            <v>-257</v>
          </cell>
          <cell r="T14">
            <v>-172</v>
          </cell>
          <cell r="U14">
            <v>-301</v>
          </cell>
          <cell r="V14">
            <v>-367</v>
          </cell>
          <cell r="W14">
            <v>-288</v>
          </cell>
          <cell r="X14">
            <v>-352</v>
          </cell>
          <cell r="Y14">
            <v>-244</v>
          </cell>
          <cell r="Z14">
            <v>-186</v>
          </cell>
          <cell r="AA14">
            <v>-129</v>
          </cell>
          <cell r="AB14">
            <v>-253</v>
          </cell>
          <cell r="AC14">
            <v>-236</v>
          </cell>
          <cell r="AD14">
            <v>-290</v>
          </cell>
          <cell r="AE14">
            <v>-445</v>
          </cell>
          <cell r="AF14">
            <v>-13</v>
          </cell>
          <cell r="AG14">
            <v>0</v>
          </cell>
          <cell r="AH14">
            <v>0</v>
          </cell>
          <cell r="AI14">
            <v>0</v>
          </cell>
          <cell r="AJ14">
            <v>0</v>
          </cell>
          <cell r="AK14">
            <v>0</v>
          </cell>
          <cell r="AL14">
            <v>0</v>
          </cell>
          <cell r="AM14">
            <v>0</v>
          </cell>
          <cell r="AN14">
            <v>0</v>
          </cell>
          <cell r="AO14">
            <v>0</v>
          </cell>
          <cell r="AP14">
            <v>0</v>
          </cell>
          <cell r="AQ14">
            <v>0</v>
          </cell>
          <cell r="AR14">
            <v>0</v>
          </cell>
          <cell r="AS14">
            <v>0</v>
          </cell>
          <cell r="AT14">
            <v>0</v>
          </cell>
          <cell r="AU14">
            <v>0</v>
          </cell>
          <cell r="AV14">
            <v>0</v>
          </cell>
          <cell r="AW14">
            <v>0</v>
          </cell>
          <cell r="AX14">
            <v>0</v>
          </cell>
          <cell r="AY14">
            <v>0</v>
          </cell>
          <cell r="AZ14">
            <v>0</v>
          </cell>
          <cell r="BA14">
            <v>0</v>
          </cell>
          <cell r="BB14">
            <v>0</v>
          </cell>
          <cell r="BC14">
            <v>-258</v>
          </cell>
          <cell r="BD14">
            <v>-121</v>
          </cell>
          <cell r="BE14">
            <v>-1</v>
          </cell>
          <cell r="BF14">
            <v>380</v>
          </cell>
          <cell r="BG14">
            <v>-379</v>
          </cell>
          <cell r="BH14">
            <v>-380</v>
          </cell>
          <cell r="BI14">
            <v>0</v>
          </cell>
          <cell r="BJ14">
            <v>-473</v>
          </cell>
          <cell r="BK14">
            <v>-71</v>
          </cell>
          <cell r="BL14">
            <v>238</v>
          </cell>
          <cell r="BM14">
            <v>49</v>
          </cell>
          <cell r="BN14">
            <v>-544</v>
          </cell>
          <cell r="BO14">
            <v>-306</v>
          </cell>
          <cell r="BP14">
            <v>-257</v>
          </cell>
          <cell r="BQ14">
            <v>-146</v>
          </cell>
          <cell r="BR14">
            <v>-135</v>
          </cell>
          <cell r="BS14">
            <v>-29</v>
          </cell>
          <cell r="BT14">
            <v>22</v>
          </cell>
          <cell r="BU14">
            <v>-281</v>
          </cell>
          <cell r="BV14">
            <v>-310</v>
          </cell>
          <cell r="BW14">
            <v>-288</v>
          </cell>
          <cell r="BX14">
            <v>-103</v>
          </cell>
          <cell r="BY14">
            <v>-6</v>
          </cell>
          <cell r="BZ14">
            <v>37</v>
          </cell>
          <cell r="CA14">
            <v>-57</v>
          </cell>
          <cell r="CB14">
            <v>-109</v>
          </cell>
          <cell r="CC14">
            <v>-72</v>
          </cell>
          <cell r="CD14">
            <v>-129</v>
          </cell>
          <cell r="CE14">
            <v>-196</v>
          </cell>
          <cell r="CF14">
            <v>-114</v>
          </cell>
          <cell r="CG14">
            <v>-21</v>
          </cell>
          <cell r="CH14">
            <v>-114</v>
          </cell>
          <cell r="CI14">
            <v>-310</v>
          </cell>
          <cell r="CJ14">
            <v>-331</v>
          </cell>
          <cell r="CK14">
            <v>-445</v>
          </cell>
          <cell r="CL14">
            <v>44</v>
          </cell>
          <cell r="CM14">
            <v>-131</v>
          </cell>
          <cell r="CN14">
            <v>33</v>
          </cell>
          <cell r="CO14">
            <v>41</v>
          </cell>
          <cell r="CP14">
            <v>-87</v>
          </cell>
          <cell r="CQ14">
            <v>-54</v>
          </cell>
          <cell r="CR14">
            <v>-13</v>
          </cell>
          <cell r="CS14">
            <v>-0.24183006535947713</v>
          </cell>
          <cell r="CT14">
            <v>-0.24183006535947713</v>
          </cell>
          <cell r="CU14">
            <v>0.99173553719008267</v>
          </cell>
          <cell r="CV14">
            <v>0.99173553719008267</v>
          </cell>
          <cell r="CW14">
            <v>-1.0042016806722689</v>
          </cell>
        </row>
        <row r="15">
          <cell r="A15" t="str">
            <v xml:space="preserve">   Receivables</v>
          </cell>
          <cell r="B15" t="str">
            <v xml:space="preserve">   Forderungen</v>
          </cell>
          <cell r="C15">
            <v>0</v>
          </cell>
          <cell r="D15">
            <v>0</v>
          </cell>
          <cell r="E15">
            <v>-262</v>
          </cell>
          <cell r="F15">
            <v>-252</v>
          </cell>
          <cell r="G15">
            <v>-287</v>
          </cell>
          <cell r="H15">
            <v>-252</v>
          </cell>
          <cell r="I15">
            <v>-209</v>
          </cell>
          <cell r="J15">
            <v>-311</v>
          </cell>
          <cell r="K15">
            <v>0</v>
          </cell>
          <cell r="L15">
            <v>-353</v>
          </cell>
          <cell r="M15">
            <v>-302</v>
          </cell>
          <cell r="N15">
            <v>-437</v>
          </cell>
          <cell r="O15">
            <v>0</v>
          </cell>
          <cell r="P15">
            <v>27</v>
          </cell>
          <cell r="Q15">
            <v>-57</v>
          </cell>
          <cell r="R15">
            <v>-100</v>
          </cell>
          <cell r="S15">
            <v>-204</v>
          </cell>
          <cell r="T15">
            <v>-97</v>
          </cell>
          <cell r="U15">
            <v>-172</v>
          </cell>
          <cell r="V15">
            <v>-73</v>
          </cell>
          <cell r="W15">
            <v>18</v>
          </cell>
          <cell r="X15">
            <v>-227</v>
          </cell>
          <cell r="Y15">
            <v>-101</v>
          </cell>
          <cell r="Z15">
            <v>-171</v>
          </cell>
          <cell r="AA15">
            <v>-193</v>
          </cell>
          <cell r="AB15">
            <v>-400</v>
          </cell>
          <cell r="AC15">
            <v>-369</v>
          </cell>
          <cell r="AD15">
            <v>-195</v>
          </cell>
          <cell r="AE15">
            <v>-222</v>
          </cell>
          <cell r="AF15">
            <v>-275</v>
          </cell>
          <cell r="AG15">
            <v>0</v>
          </cell>
          <cell r="AH15">
            <v>0</v>
          </cell>
          <cell r="AI15">
            <v>0</v>
          </cell>
          <cell r="AJ15">
            <v>0</v>
          </cell>
          <cell r="AK15">
            <v>0</v>
          </cell>
          <cell r="AL15">
            <v>0</v>
          </cell>
          <cell r="AM15">
            <v>0</v>
          </cell>
          <cell r="AN15">
            <v>0</v>
          </cell>
          <cell r="AO15">
            <v>0</v>
          </cell>
          <cell r="AP15">
            <v>0</v>
          </cell>
          <cell r="AQ15">
            <v>0</v>
          </cell>
          <cell r="AR15">
            <v>0</v>
          </cell>
          <cell r="AS15">
            <v>0</v>
          </cell>
          <cell r="AT15">
            <v>0</v>
          </cell>
          <cell r="AU15">
            <v>0</v>
          </cell>
          <cell r="AV15">
            <v>0</v>
          </cell>
          <cell r="AW15">
            <v>0</v>
          </cell>
          <cell r="AX15">
            <v>0</v>
          </cell>
          <cell r="AY15">
            <v>0</v>
          </cell>
          <cell r="AZ15">
            <v>0</v>
          </cell>
          <cell r="BA15">
            <v>0</v>
          </cell>
          <cell r="BB15">
            <v>0</v>
          </cell>
          <cell r="BC15">
            <v>-229</v>
          </cell>
          <cell r="BD15">
            <v>-35</v>
          </cell>
          <cell r="BE15">
            <v>-112</v>
          </cell>
          <cell r="BF15">
            <v>376</v>
          </cell>
          <cell r="BG15">
            <v>-264</v>
          </cell>
          <cell r="BH15">
            <v>-376</v>
          </cell>
          <cell r="BI15">
            <v>0</v>
          </cell>
          <cell r="BJ15">
            <v>-80</v>
          </cell>
          <cell r="BK15">
            <v>-86</v>
          </cell>
          <cell r="BL15">
            <v>23</v>
          </cell>
          <cell r="BM15">
            <v>-61</v>
          </cell>
          <cell r="BN15">
            <v>-166</v>
          </cell>
          <cell r="BO15">
            <v>-143</v>
          </cell>
          <cell r="BP15">
            <v>-204</v>
          </cell>
          <cell r="BQ15">
            <v>-89</v>
          </cell>
          <cell r="BR15">
            <v>-2</v>
          </cell>
          <cell r="BS15">
            <v>66</v>
          </cell>
          <cell r="BT15">
            <v>43</v>
          </cell>
          <cell r="BU15">
            <v>-91</v>
          </cell>
          <cell r="BV15">
            <v>-25</v>
          </cell>
          <cell r="BW15">
            <v>18</v>
          </cell>
          <cell r="BX15">
            <v>-185</v>
          </cell>
          <cell r="BY15">
            <v>73</v>
          </cell>
          <cell r="BZ15">
            <v>-33</v>
          </cell>
          <cell r="CA15">
            <v>-48</v>
          </cell>
          <cell r="CB15">
            <v>-112</v>
          </cell>
          <cell r="CC15">
            <v>-145</v>
          </cell>
          <cell r="CD15">
            <v>-193</v>
          </cell>
          <cell r="CE15">
            <v>-180</v>
          </cell>
          <cell r="CF15">
            <v>-53</v>
          </cell>
          <cell r="CG15">
            <v>37</v>
          </cell>
          <cell r="CH15">
            <v>-26</v>
          </cell>
          <cell r="CI15">
            <v>-233</v>
          </cell>
          <cell r="CJ15">
            <v>-196</v>
          </cell>
          <cell r="CK15">
            <v>-222</v>
          </cell>
          <cell r="CL15">
            <v>-55</v>
          </cell>
          <cell r="CM15">
            <v>-84</v>
          </cell>
          <cell r="CN15">
            <v>-137</v>
          </cell>
          <cell r="CO15">
            <v>1</v>
          </cell>
          <cell r="CP15">
            <v>-139</v>
          </cell>
          <cell r="CQ15">
            <v>-276</v>
          </cell>
          <cell r="CR15">
            <v>-275</v>
          </cell>
          <cell r="CS15">
            <v>-1.6293706293706294</v>
          </cell>
          <cell r="CT15">
            <v>-1.6293706293706294</v>
          </cell>
          <cell r="CU15" t="str">
            <v>--</v>
          </cell>
          <cell r="CV15" t="str">
            <v>--</v>
          </cell>
          <cell r="CW15" t="str">
            <v>--</v>
          </cell>
        </row>
        <row r="16">
          <cell r="A16" t="str">
            <v xml:space="preserve">   Inventories</v>
          </cell>
          <cell r="B16" t="str">
            <v xml:space="preserve">   Vorräte</v>
          </cell>
          <cell r="C16">
            <v>0</v>
          </cell>
          <cell r="D16">
            <v>0</v>
          </cell>
          <cell r="E16">
            <v>-149</v>
          </cell>
          <cell r="F16">
            <v>-78</v>
          </cell>
          <cell r="G16">
            <v>-92</v>
          </cell>
          <cell r="H16">
            <v>-78</v>
          </cell>
          <cell r="I16">
            <v>-186</v>
          </cell>
          <cell r="J16">
            <v>-172</v>
          </cell>
          <cell r="K16">
            <v>0</v>
          </cell>
          <cell r="L16">
            <v>-159</v>
          </cell>
          <cell r="M16">
            <v>-157</v>
          </cell>
          <cell r="N16">
            <v>-361</v>
          </cell>
          <cell r="O16">
            <v>0</v>
          </cell>
          <cell r="P16">
            <v>-297</v>
          </cell>
          <cell r="Q16">
            <v>-283</v>
          </cell>
          <cell r="R16">
            <v>-203</v>
          </cell>
          <cell r="S16">
            <v>-134</v>
          </cell>
          <cell r="T16">
            <v>-48</v>
          </cell>
          <cell r="U16">
            <v>-118</v>
          </cell>
          <cell r="V16">
            <v>-237</v>
          </cell>
          <cell r="W16">
            <v>-268</v>
          </cell>
          <cell r="X16">
            <v>-227</v>
          </cell>
          <cell r="Y16">
            <v>-180</v>
          </cell>
          <cell r="Z16">
            <v>-68</v>
          </cell>
          <cell r="AA16">
            <v>-37</v>
          </cell>
          <cell r="AB16">
            <v>-126</v>
          </cell>
          <cell r="AC16">
            <v>-120</v>
          </cell>
          <cell r="AD16">
            <v>-194</v>
          </cell>
          <cell r="AE16">
            <v>-264</v>
          </cell>
          <cell r="AF16">
            <v>-81</v>
          </cell>
          <cell r="AG16">
            <v>0</v>
          </cell>
          <cell r="AH16">
            <v>0</v>
          </cell>
          <cell r="AI16">
            <v>0</v>
          </cell>
          <cell r="AJ16">
            <v>0</v>
          </cell>
          <cell r="AK16">
            <v>0</v>
          </cell>
          <cell r="AL16">
            <v>0</v>
          </cell>
          <cell r="AM16">
            <v>0</v>
          </cell>
          <cell r="AN16">
            <v>0</v>
          </cell>
          <cell r="AO16">
            <v>0</v>
          </cell>
          <cell r="AP16">
            <v>0</v>
          </cell>
          <cell r="AQ16">
            <v>0</v>
          </cell>
          <cell r="AR16">
            <v>0</v>
          </cell>
          <cell r="AS16">
            <v>0</v>
          </cell>
          <cell r="AT16">
            <v>0</v>
          </cell>
          <cell r="AU16">
            <v>0</v>
          </cell>
          <cell r="AV16">
            <v>0</v>
          </cell>
          <cell r="AW16">
            <v>0</v>
          </cell>
          <cell r="AX16">
            <v>0</v>
          </cell>
          <cell r="AY16">
            <v>0</v>
          </cell>
          <cell r="AZ16">
            <v>0</v>
          </cell>
          <cell r="BA16">
            <v>0</v>
          </cell>
          <cell r="BB16">
            <v>0</v>
          </cell>
          <cell r="BC16">
            <v>-146</v>
          </cell>
          <cell r="BD16">
            <v>-69</v>
          </cell>
          <cell r="BE16">
            <v>-160</v>
          </cell>
          <cell r="BF16">
            <v>375</v>
          </cell>
          <cell r="BG16">
            <v>-215</v>
          </cell>
          <cell r="BH16">
            <v>-375</v>
          </cell>
          <cell r="BI16">
            <v>0</v>
          </cell>
          <cell r="BJ16">
            <v>-121</v>
          </cell>
          <cell r="BK16">
            <v>-71</v>
          </cell>
          <cell r="BL16">
            <v>44</v>
          </cell>
          <cell r="BM16">
            <v>14</v>
          </cell>
          <cell r="BN16">
            <v>-192</v>
          </cell>
          <cell r="BO16">
            <v>-148</v>
          </cell>
          <cell r="BP16">
            <v>-134</v>
          </cell>
          <cell r="BQ16">
            <v>-92</v>
          </cell>
          <cell r="BR16">
            <v>-85</v>
          </cell>
          <cell r="BS16">
            <v>-36</v>
          </cell>
          <cell r="BT16">
            <v>-55</v>
          </cell>
          <cell r="BU16">
            <v>-177</v>
          </cell>
          <cell r="BV16">
            <v>-213</v>
          </cell>
          <cell r="BW16">
            <v>-268</v>
          </cell>
          <cell r="BX16">
            <v>-81</v>
          </cell>
          <cell r="BY16">
            <v>-15</v>
          </cell>
          <cell r="BZ16">
            <v>83</v>
          </cell>
          <cell r="CA16">
            <v>-24</v>
          </cell>
          <cell r="CB16">
            <v>-96</v>
          </cell>
          <cell r="CC16">
            <v>-13</v>
          </cell>
          <cell r="CD16">
            <v>-37</v>
          </cell>
          <cell r="CE16">
            <v>-118</v>
          </cell>
          <cell r="CF16">
            <v>-62</v>
          </cell>
          <cell r="CG16">
            <v>-29</v>
          </cell>
          <cell r="CH16">
            <v>-55</v>
          </cell>
          <cell r="CI16">
            <v>-180</v>
          </cell>
          <cell r="CJ16">
            <v>-209</v>
          </cell>
          <cell r="CK16">
            <v>-264</v>
          </cell>
          <cell r="CL16">
            <v>-73</v>
          </cell>
          <cell r="CM16">
            <v>-68</v>
          </cell>
          <cell r="CN16">
            <v>45</v>
          </cell>
          <cell r="CO16">
            <v>15</v>
          </cell>
          <cell r="CP16">
            <v>-141</v>
          </cell>
          <cell r="CQ16">
            <v>-96</v>
          </cell>
          <cell r="CR16">
            <v>-81</v>
          </cell>
          <cell r="CS16">
            <v>-1.5337837837837838</v>
          </cell>
          <cell r="CT16">
            <v>-1.5337837837837838</v>
          </cell>
          <cell r="CU16">
            <v>-1.318840579710145</v>
          </cell>
          <cell r="CV16">
            <v>-1.318840579710145</v>
          </cell>
          <cell r="CW16" t="str">
            <v>--</v>
          </cell>
        </row>
        <row r="17">
          <cell r="A17" t="str">
            <v xml:space="preserve">   Payables, other accruals 1)</v>
          </cell>
          <cell r="B17" t="str">
            <v xml:space="preserve">   Verbindlichkeiten, sonstige Rückstellungen</v>
          </cell>
          <cell r="C17">
            <v>0</v>
          </cell>
          <cell r="D17">
            <v>1</v>
          </cell>
          <cell r="E17">
            <v>-73</v>
          </cell>
          <cell r="F17">
            <v>106</v>
          </cell>
          <cell r="G17">
            <v>-65</v>
          </cell>
          <cell r="H17">
            <v>106</v>
          </cell>
          <cell r="I17">
            <v>41</v>
          </cell>
          <cell r="J17">
            <v>56.909090909090878</v>
          </cell>
          <cell r="K17">
            <v>0</v>
          </cell>
          <cell r="L17">
            <v>556</v>
          </cell>
          <cell r="M17">
            <v>362</v>
          </cell>
          <cell r="N17">
            <v>259</v>
          </cell>
          <cell r="O17">
            <v>0</v>
          </cell>
          <cell r="P17">
            <v>-212</v>
          </cell>
          <cell r="Q17">
            <v>-53</v>
          </cell>
          <cell r="R17">
            <v>202</v>
          </cell>
          <cell r="S17">
            <v>153</v>
          </cell>
          <cell r="T17">
            <v>122</v>
          </cell>
          <cell r="U17">
            <v>151</v>
          </cell>
          <cell r="V17">
            <v>82</v>
          </cell>
          <cell r="W17">
            <v>21</v>
          </cell>
          <cell r="X17">
            <v>43</v>
          </cell>
          <cell r="Y17">
            <v>-26</v>
          </cell>
          <cell r="Z17">
            <v>92</v>
          </cell>
          <cell r="AA17">
            <v>225</v>
          </cell>
          <cell r="AB17">
            <v>159</v>
          </cell>
          <cell r="AC17">
            <v>190</v>
          </cell>
          <cell r="AD17">
            <v>16</v>
          </cell>
          <cell r="AE17">
            <v>13</v>
          </cell>
          <cell r="AF17">
            <v>238</v>
          </cell>
          <cell r="AG17">
            <v>0</v>
          </cell>
          <cell r="AH17">
            <v>0</v>
          </cell>
          <cell r="AI17">
            <v>0</v>
          </cell>
          <cell r="AJ17">
            <v>0</v>
          </cell>
          <cell r="AK17">
            <v>0</v>
          </cell>
          <cell r="AL17">
            <v>0</v>
          </cell>
          <cell r="AM17">
            <v>0</v>
          </cell>
          <cell r="AN17">
            <v>0</v>
          </cell>
          <cell r="AO17">
            <v>0</v>
          </cell>
          <cell r="AP17">
            <v>0</v>
          </cell>
          <cell r="AQ17">
            <v>0</v>
          </cell>
          <cell r="AR17">
            <v>0</v>
          </cell>
          <cell r="AS17">
            <v>0</v>
          </cell>
          <cell r="AT17">
            <v>0</v>
          </cell>
          <cell r="AU17">
            <v>0</v>
          </cell>
          <cell r="AV17">
            <v>0</v>
          </cell>
          <cell r="AW17">
            <v>0</v>
          </cell>
          <cell r="AX17">
            <v>0</v>
          </cell>
          <cell r="AY17">
            <v>0</v>
          </cell>
          <cell r="AZ17">
            <v>0</v>
          </cell>
          <cell r="BA17">
            <v>0</v>
          </cell>
          <cell r="BB17">
            <v>0</v>
          </cell>
          <cell r="BC17">
            <v>138</v>
          </cell>
          <cell r="BD17">
            <v>51</v>
          </cell>
          <cell r="BE17">
            <v>71</v>
          </cell>
          <cell r="BF17">
            <v>-260</v>
          </cell>
          <cell r="BG17">
            <v>189</v>
          </cell>
          <cell r="BH17">
            <v>260</v>
          </cell>
          <cell r="BI17">
            <v>0</v>
          </cell>
          <cell r="BJ17">
            <v>-265</v>
          </cell>
          <cell r="BK17">
            <v>245</v>
          </cell>
          <cell r="BL17">
            <v>174</v>
          </cell>
          <cell r="BM17">
            <v>-1</v>
          </cell>
          <cell r="BN17">
            <v>-20</v>
          </cell>
          <cell r="BO17">
            <v>154</v>
          </cell>
          <cell r="BP17">
            <v>153</v>
          </cell>
          <cell r="BQ17">
            <v>-32</v>
          </cell>
          <cell r="BR17">
            <v>86</v>
          </cell>
          <cell r="BS17">
            <v>-81</v>
          </cell>
          <cell r="BT17">
            <v>48</v>
          </cell>
          <cell r="BU17">
            <v>54</v>
          </cell>
          <cell r="BV17">
            <v>-27</v>
          </cell>
          <cell r="BW17">
            <v>21</v>
          </cell>
          <cell r="BX17">
            <v>71</v>
          </cell>
          <cell r="BY17">
            <v>57</v>
          </cell>
          <cell r="BZ17">
            <v>-12</v>
          </cell>
          <cell r="CA17">
            <v>109</v>
          </cell>
          <cell r="CB17">
            <v>128</v>
          </cell>
          <cell r="CC17">
            <v>116</v>
          </cell>
          <cell r="CD17">
            <v>225</v>
          </cell>
          <cell r="CE17">
            <v>41</v>
          </cell>
          <cell r="CF17">
            <v>126</v>
          </cell>
          <cell r="CG17">
            <v>-130</v>
          </cell>
          <cell r="CH17">
            <v>-24</v>
          </cell>
          <cell r="CI17">
            <v>167</v>
          </cell>
          <cell r="CJ17">
            <v>37</v>
          </cell>
          <cell r="CK17">
            <v>13</v>
          </cell>
          <cell r="CL17">
            <v>120</v>
          </cell>
          <cell r="CM17">
            <v>95</v>
          </cell>
          <cell r="CN17">
            <v>44</v>
          </cell>
          <cell r="CO17">
            <v>-21</v>
          </cell>
          <cell r="CP17">
            <v>215</v>
          </cell>
          <cell r="CQ17">
            <v>259</v>
          </cell>
          <cell r="CR17">
            <v>238</v>
          </cell>
          <cell r="CS17">
            <v>0.68831168831168832</v>
          </cell>
          <cell r="CT17">
            <v>0.68831168831168832</v>
          </cell>
          <cell r="CU17">
            <v>0.39215686274509803</v>
          </cell>
          <cell r="CV17">
            <v>0.39215686274509803</v>
          </cell>
          <cell r="CW17">
            <v>-0.59195402298850575</v>
          </cell>
        </row>
        <row r="18">
          <cell r="A18" t="str">
            <v xml:space="preserve">   Accruals for income taxes</v>
          </cell>
          <cell r="B18" t="str">
            <v xml:space="preserve">   Rückstellungen für Ertragssteuern</v>
          </cell>
          <cell r="C18">
            <v>0</v>
          </cell>
          <cell r="D18">
            <v>0</v>
          </cell>
          <cell r="E18">
            <v>-2</v>
          </cell>
          <cell r="F18">
            <v>-44</v>
          </cell>
          <cell r="G18">
            <v>31</v>
          </cell>
          <cell r="H18">
            <v>-44</v>
          </cell>
          <cell r="I18">
            <v>-38</v>
          </cell>
          <cell r="J18">
            <v>-18.727272727272727</v>
          </cell>
          <cell r="K18">
            <v>0</v>
          </cell>
          <cell r="L18">
            <v>-109</v>
          </cell>
          <cell r="M18">
            <v>-110</v>
          </cell>
          <cell r="N18">
            <v>-77</v>
          </cell>
          <cell r="O18">
            <v>0</v>
          </cell>
          <cell r="P18">
            <v>-88</v>
          </cell>
          <cell r="Q18">
            <v>-49</v>
          </cell>
          <cell r="R18">
            <v>-97</v>
          </cell>
          <cell r="S18">
            <v>-60</v>
          </cell>
          <cell r="T18">
            <v>25</v>
          </cell>
          <cell r="U18">
            <v>-6</v>
          </cell>
          <cell r="V18">
            <v>35</v>
          </cell>
          <cell r="W18">
            <v>-62</v>
          </cell>
          <cell r="X18">
            <v>58</v>
          </cell>
          <cell r="Y18">
            <v>47</v>
          </cell>
          <cell r="Z18">
            <v>-36</v>
          </cell>
          <cell r="AA18">
            <v>-22</v>
          </cell>
          <cell r="AB18">
            <v>-32</v>
          </cell>
          <cell r="AC18">
            <v>-40</v>
          </cell>
          <cell r="AD18">
            <v>-27</v>
          </cell>
          <cell r="AE18">
            <v>21</v>
          </cell>
          <cell r="AF18">
            <v>2</v>
          </cell>
          <cell r="AG18">
            <v>0</v>
          </cell>
          <cell r="AH18">
            <v>0</v>
          </cell>
          <cell r="AI18">
            <v>0</v>
          </cell>
          <cell r="AJ18">
            <v>0</v>
          </cell>
          <cell r="AK18">
            <v>0</v>
          </cell>
          <cell r="AL18">
            <v>0</v>
          </cell>
          <cell r="AM18">
            <v>0</v>
          </cell>
          <cell r="AN18">
            <v>0</v>
          </cell>
          <cell r="AO18">
            <v>0</v>
          </cell>
          <cell r="AP18">
            <v>0</v>
          </cell>
          <cell r="AQ18">
            <v>0</v>
          </cell>
          <cell r="AR18">
            <v>0</v>
          </cell>
          <cell r="AS18">
            <v>0</v>
          </cell>
          <cell r="AT18">
            <v>0</v>
          </cell>
          <cell r="AU18">
            <v>0</v>
          </cell>
          <cell r="AV18">
            <v>0</v>
          </cell>
          <cell r="AW18">
            <v>0</v>
          </cell>
          <cell r="AX18">
            <v>0</v>
          </cell>
          <cell r="AY18">
            <v>0</v>
          </cell>
          <cell r="AZ18">
            <v>0</v>
          </cell>
          <cell r="BA18">
            <v>0</v>
          </cell>
          <cell r="BB18">
            <v>0</v>
          </cell>
          <cell r="BC18">
            <v>2</v>
          </cell>
          <cell r="BD18">
            <v>-35</v>
          </cell>
          <cell r="BE18">
            <v>-14</v>
          </cell>
          <cell r="BF18">
            <v>47</v>
          </cell>
          <cell r="BG18">
            <v>-33</v>
          </cell>
          <cell r="BH18">
            <v>-47</v>
          </cell>
          <cell r="BI18">
            <v>0</v>
          </cell>
          <cell r="BJ18">
            <v>51</v>
          </cell>
          <cell r="BK18">
            <v>-34</v>
          </cell>
          <cell r="BL18">
            <v>-47</v>
          </cell>
          <cell r="BM18">
            <v>-30</v>
          </cell>
          <cell r="BN18">
            <v>17</v>
          </cell>
          <cell r="BO18">
            <v>-30</v>
          </cell>
          <cell r="BP18">
            <v>-60</v>
          </cell>
          <cell r="BQ18">
            <v>77</v>
          </cell>
          <cell r="BR18">
            <v>-73</v>
          </cell>
          <cell r="BS18">
            <v>1</v>
          </cell>
          <cell r="BT18">
            <v>-67</v>
          </cell>
          <cell r="BU18">
            <v>4</v>
          </cell>
          <cell r="BV18">
            <v>5</v>
          </cell>
          <cell r="BW18">
            <v>-62</v>
          </cell>
          <cell r="BX18">
            <v>30</v>
          </cell>
          <cell r="BY18">
            <v>-42</v>
          </cell>
          <cell r="BZ18">
            <v>-40</v>
          </cell>
          <cell r="CA18">
            <v>30</v>
          </cell>
          <cell r="CB18">
            <v>-12</v>
          </cell>
          <cell r="CC18">
            <v>-52</v>
          </cell>
          <cell r="CD18">
            <v>-22</v>
          </cell>
          <cell r="CE18">
            <v>-7</v>
          </cell>
          <cell r="CF18">
            <v>-31</v>
          </cell>
          <cell r="CG18">
            <v>43</v>
          </cell>
          <cell r="CH18">
            <v>16</v>
          </cell>
          <cell r="CI18">
            <v>-38</v>
          </cell>
          <cell r="CJ18">
            <v>5</v>
          </cell>
          <cell r="CK18">
            <v>21</v>
          </cell>
          <cell r="CL18">
            <v>27</v>
          </cell>
          <cell r="CM18">
            <v>-23</v>
          </cell>
          <cell r="CN18">
            <v>30</v>
          </cell>
          <cell r="CO18">
            <v>-32</v>
          </cell>
          <cell r="CP18">
            <v>4</v>
          </cell>
          <cell r="CQ18">
            <v>34</v>
          </cell>
          <cell r="CR18">
            <v>2</v>
          </cell>
          <cell r="CS18">
            <v>-0.56666666666666665</v>
          </cell>
          <cell r="CT18">
            <v>-0.56666666666666665</v>
          </cell>
          <cell r="CU18">
            <v>0.6</v>
          </cell>
          <cell r="CV18">
            <v>0.6</v>
          </cell>
          <cell r="CW18">
            <v>0.7021276595744681</v>
          </cell>
        </row>
        <row r="19">
          <cell r="A19" t="str">
            <v xml:space="preserve">   Other</v>
          </cell>
          <cell r="B19" t="str">
            <v xml:space="preserve">   Sonstiges</v>
          </cell>
          <cell r="C19">
            <v>0</v>
          </cell>
          <cell r="D19">
            <v>0</v>
          </cell>
          <cell r="E19">
            <v>-75</v>
          </cell>
          <cell r="F19">
            <v>-353</v>
          </cell>
          <cell r="G19">
            <v>-198</v>
          </cell>
          <cell r="H19">
            <v>-353</v>
          </cell>
          <cell r="I19">
            <v>-132</v>
          </cell>
          <cell r="J19">
            <v>-136.18181818181813</v>
          </cell>
          <cell r="K19">
            <v>0</v>
          </cell>
          <cell r="L19">
            <v>23</v>
          </cell>
          <cell r="M19">
            <v>115</v>
          </cell>
          <cell r="N19">
            <v>285</v>
          </cell>
          <cell r="O19">
            <v>0</v>
          </cell>
          <cell r="P19">
            <v>-45</v>
          </cell>
          <cell r="Q19">
            <v>-109</v>
          </cell>
          <cell r="R19">
            <v>-86</v>
          </cell>
          <cell r="S19">
            <v>-12</v>
          </cell>
          <cell r="T19">
            <v>-174</v>
          </cell>
          <cell r="U19">
            <v>-156</v>
          </cell>
          <cell r="V19">
            <v>-174</v>
          </cell>
          <cell r="W19">
            <v>3</v>
          </cell>
          <cell r="X19">
            <v>1</v>
          </cell>
          <cell r="Y19">
            <v>16</v>
          </cell>
          <cell r="Z19">
            <v>-3</v>
          </cell>
          <cell r="AA19">
            <v>-102</v>
          </cell>
          <cell r="AB19">
            <v>146</v>
          </cell>
          <cell r="AC19">
            <v>103</v>
          </cell>
          <cell r="AD19">
            <v>110</v>
          </cell>
          <cell r="AE19">
            <v>7</v>
          </cell>
          <cell r="AF19">
            <v>103</v>
          </cell>
          <cell r="AG19">
            <v>0</v>
          </cell>
          <cell r="AH19">
            <v>0</v>
          </cell>
          <cell r="AI19">
            <v>0</v>
          </cell>
          <cell r="AJ19">
            <v>0</v>
          </cell>
          <cell r="AK19">
            <v>0</v>
          </cell>
          <cell r="AL19">
            <v>0</v>
          </cell>
          <cell r="AM19">
            <v>0</v>
          </cell>
          <cell r="AN19">
            <v>0</v>
          </cell>
          <cell r="AO19">
            <v>0</v>
          </cell>
          <cell r="AP19">
            <v>0</v>
          </cell>
          <cell r="AQ19">
            <v>0</v>
          </cell>
          <cell r="AR19">
            <v>0</v>
          </cell>
          <cell r="AS19">
            <v>0</v>
          </cell>
          <cell r="AT19">
            <v>0</v>
          </cell>
          <cell r="AU19">
            <v>0</v>
          </cell>
          <cell r="AV19">
            <v>0</v>
          </cell>
          <cell r="AW19">
            <v>0</v>
          </cell>
          <cell r="AX19">
            <v>0</v>
          </cell>
          <cell r="AY19">
            <v>0</v>
          </cell>
          <cell r="AZ19">
            <v>0</v>
          </cell>
          <cell r="BA19">
            <v>0</v>
          </cell>
          <cell r="BB19">
            <v>0</v>
          </cell>
          <cell r="BC19">
            <v>-23</v>
          </cell>
          <cell r="BD19">
            <v>-33</v>
          </cell>
          <cell r="BE19">
            <v>214</v>
          </cell>
          <cell r="BF19">
            <v>-158</v>
          </cell>
          <cell r="BG19">
            <v>-56</v>
          </cell>
          <cell r="BH19">
            <v>158</v>
          </cell>
          <cell r="BI19">
            <v>0</v>
          </cell>
          <cell r="BJ19">
            <v>-58</v>
          </cell>
          <cell r="BK19">
            <v>-125</v>
          </cell>
          <cell r="BL19">
            <v>44</v>
          </cell>
          <cell r="BM19">
            <v>127</v>
          </cell>
          <cell r="BN19">
            <v>-183</v>
          </cell>
          <cell r="BO19">
            <v>-139</v>
          </cell>
          <cell r="BP19">
            <v>-12</v>
          </cell>
          <cell r="BQ19">
            <v>-10</v>
          </cell>
          <cell r="BR19">
            <v>-61</v>
          </cell>
          <cell r="BS19">
            <v>21</v>
          </cell>
          <cell r="BT19">
            <v>53</v>
          </cell>
          <cell r="BU19">
            <v>-71</v>
          </cell>
          <cell r="BV19">
            <v>-50</v>
          </cell>
          <cell r="BW19">
            <v>3</v>
          </cell>
          <cell r="BX19">
            <v>62</v>
          </cell>
          <cell r="BY19">
            <v>-79</v>
          </cell>
          <cell r="BZ19">
            <v>39</v>
          </cell>
          <cell r="CA19">
            <v>-124</v>
          </cell>
          <cell r="CB19">
            <v>-17</v>
          </cell>
          <cell r="CC19">
            <v>22</v>
          </cell>
          <cell r="CD19">
            <v>-102</v>
          </cell>
          <cell r="CE19">
            <v>68</v>
          </cell>
          <cell r="CF19">
            <v>-94</v>
          </cell>
          <cell r="CG19">
            <v>58</v>
          </cell>
          <cell r="CH19">
            <v>-25</v>
          </cell>
          <cell r="CI19">
            <v>-26</v>
          </cell>
          <cell r="CJ19">
            <v>32</v>
          </cell>
          <cell r="CK19">
            <v>7</v>
          </cell>
          <cell r="CL19">
            <v>25</v>
          </cell>
          <cell r="CM19">
            <v>-51</v>
          </cell>
          <cell r="CN19">
            <v>51</v>
          </cell>
          <cell r="CO19">
            <v>78</v>
          </cell>
          <cell r="CP19">
            <v>-26</v>
          </cell>
          <cell r="CQ19">
            <v>25</v>
          </cell>
          <cell r="CR19">
            <v>103</v>
          </cell>
          <cell r="CS19" t="str">
            <v>--</v>
          </cell>
          <cell r="CT19" t="str">
            <v>--</v>
          </cell>
          <cell r="CU19" t="str">
            <v>--</v>
          </cell>
          <cell r="CV19" t="str">
            <v>--</v>
          </cell>
          <cell r="CW19" t="str">
            <v>--</v>
          </cell>
        </row>
        <row r="20">
          <cell r="A20" t="str">
            <v>Changes in mark-to-market evaluation 
of the MEB and CVR</v>
          </cell>
          <cell r="B20" t="str">
            <v>Marktwertveränderung der Pflichtumtauschanleihe und des CVR</v>
          </cell>
          <cell r="C20">
            <v>0</v>
          </cell>
          <cell r="D20">
            <v>0</v>
          </cell>
          <cell r="E20">
            <v>0</v>
          </cell>
          <cell r="F20">
            <v>0</v>
          </cell>
          <cell r="G20">
            <v>0</v>
          </cell>
          <cell r="H20">
            <v>0</v>
          </cell>
          <cell r="I20">
            <v>0</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38</v>
          </cell>
          <cell r="Y20">
            <v>-26</v>
          </cell>
          <cell r="Z20">
            <v>0</v>
          </cell>
          <cell r="AA20">
            <v>0</v>
          </cell>
          <cell r="AB20">
            <v>49</v>
          </cell>
          <cell r="AC20">
            <v>82</v>
          </cell>
          <cell r="AD20">
            <v>58</v>
          </cell>
          <cell r="AE20">
            <v>80</v>
          </cell>
          <cell r="AF20">
            <v>38</v>
          </cell>
          <cell r="AG20">
            <v>0</v>
          </cell>
          <cell r="AH20">
            <v>0</v>
          </cell>
          <cell r="AI20">
            <v>0</v>
          </cell>
          <cell r="AJ20">
            <v>0</v>
          </cell>
          <cell r="AK20">
            <v>0</v>
          </cell>
          <cell r="AL20">
            <v>0</v>
          </cell>
          <cell r="AM20">
            <v>0</v>
          </cell>
          <cell r="AN20">
            <v>0</v>
          </cell>
          <cell r="AO20">
            <v>0</v>
          </cell>
          <cell r="AP20">
            <v>0</v>
          </cell>
          <cell r="AQ20">
            <v>0</v>
          </cell>
          <cell r="AR20">
            <v>0</v>
          </cell>
          <cell r="AS20">
            <v>0</v>
          </cell>
          <cell r="AT20">
            <v>0</v>
          </cell>
          <cell r="AU20">
            <v>0</v>
          </cell>
          <cell r="AV20">
            <v>0</v>
          </cell>
          <cell r="AW20">
            <v>0</v>
          </cell>
          <cell r="AX20">
            <v>0</v>
          </cell>
          <cell r="AY20">
            <v>0</v>
          </cell>
          <cell r="AZ20">
            <v>0</v>
          </cell>
          <cell r="BA20">
            <v>0</v>
          </cell>
          <cell r="BB20">
            <v>0</v>
          </cell>
          <cell r="BC20">
            <v>0</v>
          </cell>
          <cell r="BD20">
            <v>0</v>
          </cell>
          <cell r="BE20">
            <v>0</v>
          </cell>
          <cell r="BF20">
            <v>0</v>
          </cell>
          <cell r="BG20">
            <v>0</v>
          </cell>
          <cell r="BH20">
            <v>0</v>
          </cell>
          <cell r="BI20">
            <v>0</v>
          </cell>
          <cell r="BJ20">
            <v>0</v>
          </cell>
          <cell r="BK20">
            <v>0</v>
          </cell>
          <cell r="BL20">
            <v>0</v>
          </cell>
          <cell r="BM20">
            <v>0</v>
          </cell>
          <cell r="BN20">
            <v>0</v>
          </cell>
          <cell r="BO20">
            <v>0</v>
          </cell>
          <cell r="BP20">
            <v>0</v>
          </cell>
          <cell r="BQ20">
            <v>0</v>
          </cell>
          <cell r="BR20">
            <v>0</v>
          </cell>
          <cell r="BS20">
            <v>0</v>
          </cell>
          <cell r="BT20">
            <v>0</v>
          </cell>
          <cell r="BU20">
            <v>0</v>
          </cell>
          <cell r="BV20">
            <v>0</v>
          </cell>
          <cell r="BW20">
            <v>0</v>
          </cell>
          <cell r="BX20">
            <v>0</v>
          </cell>
          <cell r="BY20">
            <v>0</v>
          </cell>
          <cell r="BZ20">
            <v>0</v>
          </cell>
          <cell r="CA20">
            <v>0</v>
          </cell>
          <cell r="CB20">
            <v>0</v>
          </cell>
          <cell r="CC20">
            <v>0</v>
          </cell>
          <cell r="CD20">
            <v>0</v>
          </cell>
          <cell r="CE20">
            <v>42</v>
          </cell>
          <cell r="CF20">
            <v>64</v>
          </cell>
          <cell r="CG20">
            <v>-26</v>
          </cell>
          <cell r="CH20">
            <v>0</v>
          </cell>
          <cell r="CI20">
            <v>106</v>
          </cell>
          <cell r="CJ20">
            <v>80</v>
          </cell>
          <cell r="CK20">
            <v>80</v>
          </cell>
          <cell r="CL20">
            <v>31</v>
          </cell>
          <cell r="CM20">
            <v>31</v>
          </cell>
          <cell r="CN20">
            <v>-2</v>
          </cell>
          <cell r="CO20">
            <v>-22</v>
          </cell>
          <cell r="CP20">
            <v>62</v>
          </cell>
          <cell r="CQ20">
            <v>60</v>
          </cell>
          <cell r="CR20">
            <v>38</v>
          </cell>
          <cell r="CS20"/>
          <cell r="CT20"/>
          <cell r="CU20"/>
          <cell r="CV20"/>
          <cell r="CW20"/>
        </row>
        <row r="21">
          <cell r="A21" t="str">
            <v>Operating cash flow</v>
          </cell>
          <cell r="B21" t="str">
            <v>Operativer Cashflow</v>
          </cell>
          <cell r="C21">
            <v>0</v>
          </cell>
          <cell r="D21">
            <v>0</v>
          </cell>
          <cell r="E21">
            <v>2841</v>
          </cell>
          <cell r="F21">
            <v>2121</v>
          </cell>
          <cell r="G21">
            <v>2101</v>
          </cell>
          <cell r="H21">
            <v>2121</v>
          </cell>
          <cell r="I21">
            <v>2903</v>
          </cell>
          <cell r="J21">
            <v>2925</v>
          </cell>
          <cell r="K21">
            <v>0</v>
          </cell>
          <cell r="L21">
            <v>2976</v>
          </cell>
          <cell r="M21">
            <v>3086</v>
          </cell>
          <cell r="N21">
            <v>3041</v>
          </cell>
          <cell r="O21">
            <v>0</v>
          </cell>
          <cell r="P21">
            <v>2016</v>
          </cell>
          <cell r="Q21">
            <v>2123</v>
          </cell>
          <cell r="R21">
            <v>2449</v>
          </cell>
          <cell r="S21">
            <v>2585</v>
          </cell>
          <cell r="T21">
            <v>2344</v>
          </cell>
          <cell r="U21">
            <v>2249</v>
          </cell>
          <cell r="V21">
            <v>2197</v>
          </cell>
          <cell r="W21">
            <v>2320</v>
          </cell>
          <cell r="X21">
            <v>1949</v>
          </cell>
          <cell r="Y21">
            <v>2175</v>
          </cell>
          <cell r="Z21">
            <v>2340</v>
          </cell>
          <cell r="AA21">
            <v>2438</v>
          </cell>
          <cell r="AB21">
            <v>1751</v>
          </cell>
          <cell r="AC21">
            <v>1756</v>
          </cell>
          <cell r="AD21">
            <v>1721</v>
          </cell>
          <cell r="AE21">
            <v>1689</v>
          </cell>
          <cell r="AF21">
            <v>1911</v>
          </cell>
          <cell r="AG21">
            <v>0.12145947269610644</v>
          </cell>
          <cell r="AH21">
            <v>0.11902649747367609</v>
          </cell>
          <cell r="AI21">
            <v>0.11309457398936368</v>
          </cell>
          <cell r="AJ21" t="e">
            <v>#DIV/0!</v>
          </cell>
          <cell r="AK21">
            <v>9.7612937587759643E-2</v>
          </cell>
          <cell r="AL21">
            <v>0.10072590975945343</v>
          </cell>
          <cell r="AM21">
            <v>0.11126760563380282</v>
          </cell>
          <cell r="AN21">
            <v>0.11127372906891653</v>
          </cell>
          <cell r="AO21">
            <v>0.11861747887252669</v>
          </cell>
          <cell r="AP21">
            <v>0.11221994910433611</v>
          </cell>
          <cell r="AQ21">
            <v>0.10864405103352784</v>
          </cell>
          <cell r="AR21">
            <v>0.11411145541291623</v>
          </cell>
          <cell r="AS21">
            <v>0.11561962389511775</v>
          </cell>
          <cell r="AT21">
            <v>0.1230899830220713</v>
          </cell>
          <cell r="AU21">
            <v>0.12654805040289871</v>
          </cell>
          <cell r="AV21">
            <v>0.1263867288750648</v>
          </cell>
          <cell r="AW21">
            <v>0.108</v>
          </cell>
          <cell r="AX21">
            <v>0.108</v>
          </cell>
          <cell r="AY21">
            <v>0.107</v>
          </cell>
          <cell r="AZ21">
            <v>0.10299999999999999</v>
          </cell>
          <cell r="BA21">
            <v>0.11964688204357626</v>
          </cell>
          <cell r="BB21">
            <v>0</v>
          </cell>
          <cell r="BC21">
            <v>531</v>
          </cell>
          <cell r="BD21">
            <v>720</v>
          </cell>
          <cell r="BE21">
            <v>900</v>
          </cell>
          <cell r="BF21">
            <v>-2151</v>
          </cell>
          <cell r="BG21">
            <v>1251</v>
          </cell>
          <cell r="BH21">
            <v>2151</v>
          </cell>
          <cell r="BI21">
            <v>0</v>
          </cell>
          <cell r="BJ21">
            <v>140</v>
          </cell>
          <cell r="BK21">
            <v>610</v>
          </cell>
          <cell r="BL21">
            <v>945</v>
          </cell>
          <cell r="BM21">
            <v>890</v>
          </cell>
          <cell r="BN21">
            <v>750</v>
          </cell>
          <cell r="BO21">
            <v>1695</v>
          </cell>
          <cell r="BP21">
            <v>2585</v>
          </cell>
          <cell r="BQ21">
            <v>444</v>
          </cell>
          <cell r="BR21">
            <v>503</v>
          </cell>
          <cell r="BS21">
            <v>619</v>
          </cell>
          <cell r="BT21">
            <v>754</v>
          </cell>
          <cell r="BU21">
            <v>947</v>
          </cell>
          <cell r="BV21">
            <v>1566</v>
          </cell>
          <cell r="BW21">
            <v>2320</v>
          </cell>
          <cell r="BX21">
            <v>538</v>
          </cell>
          <cell r="BY21">
            <v>598</v>
          </cell>
          <cell r="BZ21">
            <v>671</v>
          </cell>
          <cell r="CA21">
            <v>631</v>
          </cell>
          <cell r="CB21">
            <v>1136</v>
          </cell>
          <cell r="CC21">
            <v>1807</v>
          </cell>
          <cell r="CD21">
            <v>2438</v>
          </cell>
          <cell r="CE21">
            <v>278</v>
          </cell>
          <cell r="CF21">
            <v>372</v>
          </cell>
          <cell r="CG21">
            <v>506</v>
          </cell>
          <cell r="CH21">
            <v>533</v>
          </cell>
          <cell r="CI21">
            <v>650</v>
          </cell>
          <cell r="CJ21">
            <v>1156</v>
          </cell>
          <cell r="CK21">
            <v>1689</v>
          </cell>
          <cell r="CL21">
            <v>438</v>
          </cell>
          <cell r="CM21">
            <v>367</v>
          </cell>
          <cell r="CN21">
            <v>541</v>
          </cell>
          <cell r="CO21">
            <v>565</v>
          </cell>
          <cell r="CP21">
            <v>805</v>
          </cell>
          <cell r="CQ21">
            <v>1346</v>
          </cell>
          <cell r="CR21">
            <v>1911</v>
          </cell>
          <cell r="CS21">
            <v>0.26902654867256637</v>
          </cell>
          <cell r="CT21">
            <v>0.26902654867256637</v>
          </cell>
          <cell r="CU21">
            <v>0.25</v>
          </cell>
          <cell r="CV21">
            <v>0.25</v>
          </cell>
          <cell r="CW21">
            <v>-4.7619047619047616E-2</v>
          </cell>
        </row>
        <row r="22">
          <cell r="A22" t="str">
            <v>Capital expenditure, net</v>
          </cell>
          <cell r="B22" t="str">
            <v>Investitionen, netto</v>
          </cell>
          <cell r="C22">
            <v>0</v>
          </cell>
          <cell r="D22">
            <v>0</v>
          </cell>
          <cell r="E22">
            <v>-1724</v>
          </cell>
          <cell r="F22">
            <v>-1320</v>
          </cell>
          <cell r="G22">
            <v>-1430</v>
          </cell>
          <cell r="H22">
            <v>-1320</v>
          </cell>
          <cell r="I22">
            <v>-1746</v>
          </cell>
          <cell r="J22">
            <v>-1783</v>
          </cell>
          <cell r="K22">
            <v>0</v>
          </cell>
          <cell r="L22">
            <v>-1353</v>
          </cell>
          <cell r="M22">
            <v>-1396</v>
          </cell>
          <cell r="N22">
            <v>-1407</v>
          </cell>
          <cell r="O22">
            <v>0</v>
          </cell>
          <cell r="P22">
            <v>-1102</v>
          </cell>
          <cell r="Q22">
            <v>-1163</v>
          </cell>
          <cell r="R22">
            <v>-1236</v>
          </cell>
          <cell r="S22">
            <v>-1323</v>
          </cell>
          <cell r="T22">
            <v>-988</v>
          </cell>
          <cell r="U22">
            <v>-1010</v>
          </cell>
          <cell r="V22">
            <v>-1047</v>
          </cell>
          <cell r="W22">
            <v>-1047</v>
          </cell>
          <cell r="X22">
            <v>-763</v>
          </cell>
          <cell r="Y22">
            <v>-824</v>
          </cell>
          <cell r="Z22">
            <v>-847</v>
          </cell>
          <cell r="AA22">
            <v>-952</v>
          </cell>
          <cell r="AB22">
            <v>-750</v>
          </cell>
          <cell r="AC22">
            <v>-705</v>
          </cell>
          <cell r="AD22">
            <v>-717</v>
          </cell>
          <cell r="AE22">
            <v>-758</v>
          </cell>
          <cell r="AF22">
            <v>-733</v>
          </cell>
          <cell r="AG22">
            <v>-5.4999999999999993E-2</v>
          </cell>
          <cell r="AH22">
            <v>-5.3999999999999992E-2</v>
          </cell>
          <cell r="AI22">
            <v>-5.2000000000000005E-2</v>
          </cell>
          <cell r="AJ22" t="e">
            <v>#DIV/0!</v>
          </cell>
          <cell r="AK22">
            <v>-5.4000000000000006E-2</v>
          </cell>
          <cell r="AL22">
            <v>-5.5000000000000007E-2</v>
          </cell>
          <cell r="AM22">
            <v>-5.6000000000000001E-2</v>
          </cell>
          <cell r="AN22">
            <v>-5.7000000000000002E-2</v>
          </cell>
          <cell r="AO22">
            <v>-4.9999999999999989E-2</v>
          </cell>
          <cell r="AP22">
            <v>-0.05</v>
          </cell>
          <cell r="AQ22">
            <v>-5.1999999999999998E-2</v>
          </cell>
          <cell r="AR22">
            <v>-5.1000000000000004E-2</v>
          </cell>
          <cell r="AS22">
            <v>-4.5999999999999999E-2</v>
          </cell>
          <cell r="AT22">
            <v>-4.7E-2</v>
          </cell>
          <cell r="AU22">
            <v>-4.5999999999999999E-2</v>
          </cell>
          <cell r="AV22">
            <v>-4.9000000000000002E-2</v>
          </cell>
          <cell r="AW22">
            <v>-4.5999999999999999E-2</v>
          </cell>
          <cell r="AX22">
            <v>-4.2999999999999997E-2</v>
          </cell>
          <cell r="AY22">
            <v>-4.4999999999999998E-2</v>
          </cell>
          <cell r="AZ22">
            <v>-4.5999999999999999E-2</v>
          </cell>
          <cell r="BA22">
            <v>-4.5892812421738038E-2</v>
          </cell>
          <cell r="BB22">
            <v>0</v>
          </cell>
          <cell r="BC22">
            <v>-273</v>
          </cell>
          <cell r="BD22">
            <v>-332</v>
          </cell>
          <cell r="BE22">
            <v>-327</v>
          </cell>
          <cell r="BF22">
            <v>932</v>
          </cell>
          <cell r="BG22">
            <v>-605</v>
          </cell>
          <cell r="BH22">
            <v>-932</v>
          </cell>
          <cell r="BI22">
            <v>0</v>
          </cell>
          <cell r="BJ22">
            <v>-243</v>
          </cell>
          <cell r="BK22">
            <v>-289</v>
          </cell>
          <cell r="BL22">
            <v>-316</v>
          </cell>
          <cell r="BM22">
            <v>-475</v>
          </cell>
          <cell r="BN22">
            <v>-532</v>
          </cell>
          <cell r="BO22">
            <v>-848</v>
          </cell>
          <cell r="BP22">
            <v>-1323</v>
          </cell>
          <cell r="BQ22">
            <v>-188</v>
          </cell>
          <cell r="BR22">
            <v>-228</v>
          </cell>
          <cell r="BS22">
            <v>-243</v>
          </cell>
          <cell r="BT22">
            <v>-388</v>
          </cell>
          <cell r="BU22">
            <v>-416</v>
          </cell>
          <cell r="BV22">
            <v>-659</v>
          </cell>
          <cell r="BW22">
            <v>-1047</v>
          </cell>
          <cell r="BX22">
            <v>-152</v>
          </cell>
          <cell r="BY22">
            <v>-206</v>
          </cell>
          <cell r="BZ22">
            <v>-206</v>
          </cell>
          <cell r="CA22">
            <v>-388</v>
          </cell>
          <cell r="CB22">
            <v>-358</v>
          </cell>
          <cell r="CC22">
            <v>-564</v>
          </cell>
          <cell r="CD22">
            <v>-952</v>
          </cell>
          <cell r="CE22">
            <v>-147</v>
          </cell>
          <cell r="CF22">
            <v>-145</v>
          </cell>
          <cell r="CG22">
            <v>-183</v>
          </cell>
          <cell r="CH22">
            <v>-283</v>
          </cell>
          <cell r="CI22">
            <v>-292</v>
          </cell>
          <cell r="CJ22">
            <v>-475</v>
          </cell>
          <cell r="CK22">
            <v>-758</v>
          </cell>
          <cell r="CL22">
            <v>-130</v>
          </cell>
          <cell r="CM22">
            <v>-190</v>
          </cell>
          <cell r="CN22">
            <v>-171</v>
          </cell>
          <cell r="CO22">
            <v>-242</v>
          </cell>
          <cell r="CP22">
            <v>-320</v>
          </cell>
          <cell r="CQ22">
            <v>-491</v>
          </cell>
          <cell r="CR22">
            <v>-733</v>
          </cell>
          <cell r="CS22">
            <v>-9.9056603773584911E-2</v>
          </cell>
          <cell r="CT22">
            <v>-9.9056603773584911E-2</v>
          </cell>
          <cell r="CU22">
            <v>1.5060240963855422E-2</v>
          </cell>
          <cell r="CV22">
            <v>1.5060240963855422E-2</v>
          </cell>
          <cell r="CW22">
            <v>-3.4810126582278479E-2</v>
          </cell>
        </row>
        <row r="23">
          <cell r="A23" t="str">
            <v>Cash flow before acquisitions and 
dividends</v>
          </cell>
          <cell r="B23" t="str">
            <v>Cashflow vor Akquisitionen und 
Dividenden</v>
          </cell>
          <cell r="C23">
            <v>0</v>
          </cell>
          <cell r="D23">
            <v>0</v>
          </cell>
          <cell r="E23">
            <v>1117</v>
          </cell>
          <cell r="F23">
            <v>801</v>
          </cell>
          <cell r="G23">
            <v>671</v>
          </cell>
          <cell r="H23">
            <v>801</v>
          </cell>
          <cell r="I23">
            <v>1157</v>
          </cell>
          <cell r="J23">
            <v>1142</v>
          </cell>
          <cell r="K23">
            <v>0</v>
          </cell>
          <cell r="L23">
            <v>1623</v>
          </cell>
          <cell r="M23">
            <v>1690</v>
          </cell>
          <cell r="N23">
            <v>1634</v>
          </cell>
          <cell r="O23">
            <v>0</v>
          </cell>
          <cell r="P23">
            <v>914</v>
          </cell>
          <cell r="Q23">
            <v>960</v>
          </cell>
          <cell r="R23">
            <v>1213</v>
          </cell>
          <cell r="S23">
            <v>1262</v>
          </cell>
          <cell r="T23">
            <v>1356</v>
          </cell>
          <cell r="U23">
            <v>1239</v>
          </cell>
          <cell r="V23">
            <v>1150</v>
          </cell>
          <cell r="W23">
            <v>1273</v>
          </cell>
          <cell r="X23">
            <v>1186</v>
          </cell>
          <cell r="Y23">
            <v>1351</v>
          </cell>
          <cell r="Z23">
            <v>1493</v>
          </cell>
          <cell r="AA23">
            <v>1486</v>
          </cell>
          <cell r="AB23">
            <v>1001</v>
          </cell>
          <cell r="AC23">
            <v>1051</v>
          </cell>
          <cell r="AD23">
            <v>1004</v>
          </cell>
          <cell r="AE23">
            <v>931</v>
          </cell>
          <cell r="AF23">
            <v>1178</v>
          </cell>
          <cell r="AG23">
            <v>6.6239490653824173E-2</v>
          </cell>
          <cell r="AH23">
            <v>6.5183013846569215E-2</v>
          </cell>
          <cell r="AI23">
            <v>6.0768343932463088E-2</v>
          </cell>
          <cell r="AJ23" t="e">
            <v>#DIV/0!</v>
          </cell>
          <cell r="AK23">
            <v>4.4255071902387061E-2</v>
          </cell>
          <cell r="AL23">
            <v>4.5547279024529111E-2</v>
          </cell>
          <cell r="AM23">
            <v>5.5111313039527488E-2</v>
          </cell>
          <cell r="AN23">
            <v>5.4323963669235073E-2</v>
          </cell>
          <cell r="AO23">
            <v>6.8620009108850771E-2</v>
          </cell>
          <cell r="AP23">
            <v>6.1823262312259868E-2</v>
          </cell>
          <cell r="AQ23">
            <v>5.6868756799525272E-2</v>
          </cell>
          <cell r="AR23">
            <v>6.2613742560621716E-2</v>
          </cell>
          <cell r="AS23">
            <v>7.0356528445156316E-2</v>
          </cell>
          <cell r="AT23">
            <v>7.6457272212790042E-2</v>
          </cell>
          <cell r="AU23">
            <v>8.0741982586122973E-2</v>
          </cell>
          <cell r="AV23">
            <v>7.7034733022291343E-2</v>
          </cell>
          <cell r="AW23">
            <v>6.2E-2</v>
          </cell>
          <cell r="AX23">
            <v>6.5000000000000002E-2</v>
          </cell>
          <cell r="AY23">
            <v>6.2E-2</v>
          </cell>
          <cell r="AZ23">
            <v>5.7000000000000002E-2</v>
          </cell>
          <cell r="BA23">
            <v>7.3754069621838211E-2</v>
          </cell>
          <cell r="BB23">
            <v>0</v>
          </cell>
          <cell r="BC23">
            <v>258</v>
          </cell>
          <cell r="BD23">
            <v>388</v>
          </cell>
          <cell r="BE23">
            <v>573</v>
          </cell>
          <cell r="BF23">
            <v>-1219</v>
          </cell>
          <cell r="BG23">
            <v>646</v>
          </cell>
          <cell r="BH23">
            <v>1219</v>
          </cell>
          <cell r="BI23">
            <v>0</v>
          </cell>
          <cell r="BJ23">
            <v>-103</v>
          </cell>
          <cell r="BK23">
            <v>321</v>
          </cell>
          <cell r="BL23">
            <v>629</v>
          </cell>
          <cell r="BM23">
            <v>415</v>
          </cell>
          <cell r="BN23">
            <v>218</v>
          </cell>
          <cell r="BO23">
            <v>847</v>
          </cell>
          <cell r="BP23">
            <v>1262</v>
          </cell>
          <cell r="BQ23">
            <v>256</v>
          </cell>
          <cell r="BR23">
            <v>275</v>
          </cell>
          <cell r="BS23">
            <v>376</v>
          </cell>
          <cell r="BT23">
            <v>366</v>
          </cell>
          <cell r="BU23">
            <v>531</v>
          </cell>
          <cell r="BV23">
            <v>907</v>
          </cell>
          <cell r="BW23">
            <v>1273</v>
          </cell>
          <cell r="BX23">
            <v>386</v>
          </cell>
          <cell r="BY23">
            <v>392</v>
          </cell>
          <cell r="BZ23">
            <v>465</v>
          </cell>
          <cell r="CA23">
            <v>243</v>
          </cell>
          <cell r="CB23">
            <v>778</v>
          </cell>
          <cell r="CC23">
            <v>1243</v>
          </cell>
          <cell r="CD23">
            <v>1486</v>
          </cell>
          <cell r="CE23">
            <v>131</v>
          </cell>
          <cell r="CF23">
            <v>227</v>
          </cell>
          <cell r="CG23">
            <v>323</v>
          </cell>
          <cell r="CH23">
            <v>250</v>
          </cell>
          <cell r="CI23">
            <v>358</v>
          </cell>
          <cell r="CJ23">
            <v>681</v>
          </cell>
          <cell r="CK23">
            <v>931</v>
          </cell>
          <cell r="CL23">
            <v>308</v>
          </cell>
          <cell r="CM23">
            <v>177</v>
          </cell>
          <cell r="CN23">
            <v>370</v>
          </cell>
          <cell r="CO23">
            <v>323</v>
          </cell>
          <cell r="CP23">
            <v>485</v>
          </cell>
          <cell r="CQ23">
            <v>855</v>
          </cell>
          <cell r="CR23">
            <v>1178</v>
          </cell>
          <cell r="CS23">
            <v>0.43919716646989376</v>
          </cell>
          <cell r="CT23">
            <v>0.43919716646989376</v>
          </cell>
          <cell r="CU23">
            <v>0.47680412371134023</v>
          </cell>
          <cell r="CV23">
            <v>0.47680412371134023</v>
          </cell>
          <cell r="CW23">
            <v>-8.9030206677265494E-2</v>
          </cell>
        </row>
        <row r="24">
          <cell r="A24" t="str">
            <v>Cash used for acquisitions, net</v>
          </cell>
          <cell r="B24" t="str">
            <v>Mittelabfluss für Akquisitionen, netto</v>
          </cell>
          <cell r="C24">
            <v>0</v>
          </cell>
          <cell r="D24">
            <v>2</v>
          </cell>
          <cell r="E24">
            <v>-834</v>
          </cell>
          <cell r="F24">
            <v>-2216</v>
          </cell>
          <cell r="G24">
            <v>-1779</v>
          </cell>
          <cell r="H24">
            <v>-2216</v>
          </cell>
          <cell r="I24">
            <v>-918</v>
          </cell>
          <cell r="J24">
            <v>-447</v>
          </cell>
          <cell r="K24">
            <v>0</v>
          </cell>
          <cell r="L24">
            <v>-1108</v>
          </cell>
          <cell r="M24">
            <v>-1008</v>
          </cell>
          <cell r="N24">
            <v>-611</v>
          </cell>
          <cell r="O24">
            <v>0</v>
          </cell>
          <cell r="P24">
            <v>-3454</v>
          </cell>
          <cell r="Q24">
            <v>-3599</v>
          </cell>
          <cell r="R24">
            <v>-3738</v>
          </cell>
          <cell r="S24">
            <v>-2028</v>
          </cell>
          <cell r="T24">
            <v>-818</v>
          </cell>
          <cell r="U24">
            <v>-734</v>
          </cell>
          <cell r="V24">
            <v>-942</v>
          </cell>
          <cell r="W24">
            <v>-2556</v>
          </cell>
          <cell r="X24">
            <v>-2523</v>
          </cell>
          <cell r="Y24">
            <v>-2026</v>
          </cell>
          <cell r="Z24">
            <v>-2088</v>
          </cell>
          <cell r="AA24">
            <v>-2299</v>
          </cell>
          <cell r="AB24">
            <v>-687</v>
          </cell>
          <cell r="AC24">
            <v>-1219</v>
          </cell>
          <cell r="AD24">
            <v>-1186</v>
          </cell>
          <cell r="AE24">
            <v>-1314</v>
          </cell>
          <cell r="AF24">
            <v>-504</v>
          </cell>
          <cell r="AG24">
            <v>-4.5220798302179413E-2</v>
          </cell>
          <cell r="AH24">
            <v>-3.8878389323870867E-2</v>
          </cell>
          <cell r="AI24">
            <v>-2.2723046598980997E-2</v>
          </cell>
          <cell r="AJ24" t="e">
            <v>#DIV/0!</v>
          </cell>
          <cell r="AK24">
            <v>-0.16723962620442551</v>
          </cell>
          <cell r="AL24">
            <v>-0.17075485125966694</v>
          </cell>
          <cell r="AM24">
            <v>-0.16983189459336664</v>
          </cell>
          <cell r="AN24">
            <v>-8.7297146054840513E-2</v>
          </cell>
          <cell r="AO24">
            <v>-4.1394666261828854E-2</v>
          </cell>
          <cell r="AP24">
            <v>-3.6624918916221744E-2</v>
          </cell>
          <cell r="AQ24">
            <v>-4.6582929482741571E-2</v>
          </cell>
          <cell r="AR24">
            <v>-0.12571934484285083</v>
          </cell>
          <cell r="AS24">
            <v>-0.14967075992169426</v>
          </cell>
          <cell r="AT24">
            <v>-0.1136576117713639</v>
          </cell>
          <cell r="AU24">
            <v>-0.11291979882104808</v>
          </cell>
          <cell r="AV24">
            <v>-0.11918092275790565</v>
          </cell>
          <cell r="AW24">
            <v>-4.2000000000000003E-2</v>
          </cell>
          <cell r="AX24">
            <v>-7.4999999999999997E-2</v>
          </cell>
          <cell r="AY24">
            <v>-7.3999999999999996E-2</v>
          </cell>
          <cell r="AZ24">
            <v>-8.1000000000000003E-2</v>
          </cell>
          <cell r="BA24">
            <v>-3.1555221637866268E-2</v>
          </cell>
          <cell r="BB24">
            <v>0</v>
          </cell>
          <cell r="BC24">
            <v>45</v>
          </cell>
          <cell r="BD24">
            <v>-61</v>
          </cell>
          <cell r="BE24">
            <v>-47</v>
          </cell>
          <cell r="BF24">
            <v>63</v>
          </cell>
          <cell r="BG24">
            <v>-16</v>
          </cell>
          <cell r="BH24">
            <v>-63</v>
          </cell>
          <cell r="BI24">
            <v>0</v>
          </cell>
          <cell r="BJ24">
            <v>-875</v>
          </cell>
          <cell r="BK24">
            <v>-161</v>
          </cell>
          <cell r="BL24">
            <v>-444</v>
          </cell>
          <cell r="BM24">
            <v>-548</v>
          </cell>
          <cell r="BN24">
            <v>-1036</v>
          </cell>
          <cell r="BO24">
            <v>-1480</v>
          </cell>
          <cell r="BP24">
            <v>-2028</v>
          </cell>
          <cell r="BQ24">
            <v>23</v>
          </cell>
          <cell r="BR24">
            <v>-16</v>
          </cell>
          <cell r="BS24">
            <v>-305</v>
          </cell>
          <cell r="BT24">
            <v>-2258</v>
          </cell>
          <cell r="BU24">
            <v>7</v>
          </cell>
          <cell r="BV24">
            <v>-298</v>
          </cell>
          <cell r="BW24">
            <v>-2556</v>
          </cell>
          <cell r="BX24">
            <v>-1458</v>
          </cell>
          <cell r="BY24">
            <v>-100</v>
          </cell>
          <cell r="BZ24">
            <v>-97</v>
          </cell>
          <cell r="CA24">
            <v>-644</v>
          </cell>
          <cell r="CB24">
            <v>-1558</v>
          </cell>
          <cell r="CC24">
            <v>-1655</v>
          </cell>
          <cell r="CD24">
            <v>-2299</v>
          </cell>
          <cell r="CE24">
            <v>-249</v>
          </cell>
          <cell r="CF24">
            <v>-597</v>
          </cell>
          <cell r="CG24">
            <v>-35</v>
          </cell>
          <cell r="CH24">
            <v>-433</v>
          </cell>
          <cell r="CI24">
            <v>-846</v>
          </cell>
          <cell r="CJ24">
            <v>-881</v>
          </cell>
          <cell r="CK24">
            <v>-1314</v>
          </cell>
          <cell r="CL24">
            <v>-66</v>
          </cell>
          <cell r="CM24">
            <v>-65</v>
          </cell>
          <cell r="CN24">
            <v>-68</v>
          </cell>
          <cell r="CO24">
            <v>-305</v>
          </cell>
          <cell r="CP24">
            <v>-131</v>
          </cell>
          <cell r="CQ24">
            <v>-199</v>
          </cell>
          <cell r="CR24">
            <v>-504</v>
          </cell>
          <cell r="CS24">
            <v>0.95743243243243248</v>
          </cell>
          <cell r="CT24">
            <v>0.95743243243243248</v>
          </cell>
          <cell r="CU24">
            <v>0.22950819672131148</v>
          </cell>
          <cell r="CV24">
            <v>0.22950819672131148</v>
          </cell>
          <cell r="CW24">
            <v>0.89414414414414412</v>
          </cell>
        </row>
        <row r="25">
          <cell r="A25" t="str">
            <v>Dividends paid</v>
          </cell>
          <cell r="B25" t="str">
            <v>Dividendenzahlungen</v>
          </cell>
          <cell r="C25">
            <v>0</v>
          </cell>
          <cell r="D25">
            <v>0</v>
          </cell>
          <cell r="E25">
            <v>-679</v>
          </cell>
          <cell r="F25">
            <v>-552</v>
          </cell>
          <cell r="G25">
            <v>-553</v>
          </cell>
          <cell r="H25">
            <v>-552</v>
          </cell>
          <cell r="I25">
            <v>-692</v>
          </cell>
          <cell r="J25">
            <v>-686</v>
          </cell>
          <cell r="K25">
            <v>0</v>
          </cell>
          <cell r="L25">
            <v>-601</v>
          </cell>
          <cell r="M25">
            <v>-648</v>
          </cell>
          <cell r="N25">
            <v>-643</v>
          </cell>
          <cell r="O25">
            <v>0</v>
          </cell>
          <cell r="P25">
            <v>-469</v>
          </cell>
          <cell r="Q25">
            <v>-502</v>
          </cell>
          <cell r="R25">
            <v>-554</v>
          </cell>
          <cell r="S25">
            <v>-582</v>
          </cell>
          <cell r="T25">
            <v>-472</v>
          </cell>
          <cell r="U25">
            <v>-518</v>
          </cell>
          <cell r="V25">
            <v>-493</v>
          </cell>
          <cell r="W25">
            <v>-491</v>
          </cell>
          <cell r="X25">
            <v>-374</v>
          </cell>
          <cell r="Y25">
            <v>-436</v>
          </cell>
          <cell r="Z25">
            <v>-438</v>
          </cell>
          <cell r="AA25">
            <v>-446</v>
          </cell>
          <cell r="AB25">
            <v>-320</v>
          </cell>
          <cell r="AC25">
            <v>-336</v>
          </cell>
          <cell r="AD25">
            <v>-359</v>
          </cell>
          <cell r="AE25">
            <v>-365</v>
          </cell>
          <cell r="AF25">
            <v>-329</v>
          </cell>
          <cell r="AG25">
            <v>-2.4528609909395153E-2</v>
          </cell>
          <cell r="AH25">
            <v>-2.4993250279631271E-2</v>
          </cell>
          <cell r="AI25">
            <v>-2.3913124325932539E-2</v>
          </cell>
          <cell r="AJ25" t="e">
            <v>#DIV/0!</v>
          </cell>
          <cell r="AK25">
            <v>-2.2708565341596862E-2</v>
          </cell>
          <cell r="AL25">
            <v>-2.3817431323243345E-2</v>
          </cell>
          <cell r="AM25">
            <v>-2.5170377101317584E-2</v>
          </cell>
          <cell r="AN25">
            <v>-2.5052731264258964E-2</v>
          </cell>
          <cell r="AO25">
            <v>-2.3885430899245989E-2</v>
          </cell>
          <cell r="AP25">
            <v>-2.5847013622074748E-2</v>
          </cell>
          <cell r="AQ25">
            <v>-2.4379388784492136E-2</v>
          </cell>
          <cell r="AR25">
            <v>-2.415031233092322E-2</v>
          </cell>
          <cell r="AS25">
            <v>-2.2186628700243221E-2</v>
          </cell>
          <cell r="AT25">
            <v>-2.4674589700056593E-2</v>
          </cell>
          <cell r="AU25">
            <v>-2.3687199177978475E-2</v>
          </cell>
          <cell r="AV25">
            <v>-2.3120787973043028E-2</v>
          </cell>
          <cell r="AW25">
            <v>-0.02</v>
          </cell>
          <cell r="AX25">
            <v>-2.1000000000000001E-2</v>
          </cell>
          <cell r="AY25">
            <v>-2.1999999999999999E-2</v>
          </cell>
          <cell r="AZ25">
            <v>-2.1999999999999999E-2</v>
          </cell>
          <cell r="BA25">
            <v>-2.0598547458051591E-2</v>
          </cell>
          <cell r="BB25">
            <v>0</v>
          </cell>
          <cell r="BC25">
            <v>-47</v>
          </cell>
          <cell r="BD25">
            <v>-476</v>
          </cell>
          <cell r="BE25">
            <v>-59</v>
          </cell>
          <cell r="BF25">
            <v>582</v>
          </cell>
          <cell r="BG25">
            <v>-523</v>
          </cell>
          <cell r="BH25">
            <v>-582</v>
          </cell>
          <cell r="BI25">
            <v>0</v>
          </cell>
          <cell r="BJ25">
            <v>-28</v>
          </cell>
          <cell r="BK25">
            <v>-429</v>
          </cell>
          <cell r="BL25">
            <v>-64</v>
          </cell>
          <cell r="BM25">
            <v>-61</v>
          </cell>
          <cell r="BN25">
            <v>-457</v>
          </cell>
          <cell r="BO25">
            <v>-521</v>
          </cell>
          <cell r="BP25">
            <v>-582</v>
          </cell>
          <cell r="BQ25">
            <v>-50</v>
          </cell>
          <cell r="BR25">
            <v>-396</v>
          </cell>
          <cell r="BS25">
            <v>-12</v>
          </cell>
          <cell r="BT25">
            <v>-33</v>
          </cell>
          <cell r="BU25">
            <v>-446</v>
          </cell>
          <cell r="BV25">
            <v>-458</v>
          </cell>
          <cell r="BW25">
            <v>-491</v>
          </cell>
          <cell r="BX25">
            <v>-24</v>
          </cell>
          <cell r="BY25">
            <v>-350</v>
          </cell>
          <cell r="BZ25">
            <v>-37</v>
          </cell>
          <cell r="CA25">
            <v>-35</v>
          </cell>
          <cell r="CB25">
            <v>-374</v>
          </cell>
          <cell r="CC25">
            <v>-411</v>
          </cell>
          <cell r="CD25">
            <v>-446</v>
          </cell>
          <cell r="CE25">
            <v>-15</v>
          </cell>
          <cell r="CF25">
            <v>-288</v>
          </cell>
          <cell r="CG25">
            <v>-35</v>
          </cell>
          <cell r="CH25">
            <v>-27</v>
          </cell>
          <cell r="CI25">
            <v>-303</v>
          </cell>
          <cell r="CJ25">
            <v>-338</v>
          </cell>
          <cell r="CK25">
            <v>-365</v>
          </cell>
          <cell r="CL25">
            <v>-24</v>
          </cell>
          <cell r="CM25">
            <v>-272</v>
          </cell>
          <cell r="CN25">
            <v>-12</v>
          </cell>
          <cell r="CO25">
            <v>-21</v>
          </cell>
          <cell r="CP25">
            <v>-296</v>
          </cell>
          <cell r="CQ25">
            <v>-308</v>
          </cell>
          <cell r="CR25">
            <v>-329</v>
          </cell>
          <cell r="CS25">
            <v>-0.11708253358925144</v>
          </cell>
          <cell r="CT25">
            <v>-0.11708253358925144</v>
          </cell>
          <cell r="CU25">
            <v>0.87605042016806722</v>
          </cell>
          <cell r="CV25">
            <v>0.87605042016806722</v>
          </cell>
          <cell r="CW25">
            <v>7.8125E-2</v>
          </cell>
        </row>
        <row r="26">
          <cell r="A26" t="str">
            <v>Free cash flow after acquisitions and 
dividends</v>
          </cell>
          <cell r="B26" t="str">
            <v>Free Cashflow nach Akquisitionen und Dividenden</v>
          </cell>
          <cell r="C26">
            <v>0</v>
          </cell>
          <cell r="D26">
            <v>0</v>
          </cell>
          <cell r="E26">
            <v>-396</v>
          </cell>
          <cell r="F26">
            <v>-1967</v>
          </cell>
          <cell r="G26">
            <v>-1661</v>
          </cell>
          <cell r="H26">
            <v>-1967</v>
          </cell>
          <cell r="I26">
            <v>-453</v>
          </cell>
          <cell r="J26">
            <v>9</v>
          </cell>
          <cell r="K26">
            <v>0</v>
          </cell>
          <cell r="L26">
            <v>-86</v>
          </cell>
          <cell r="M26">
            <v>34</v>
          </cell>
          <cell r="N26">
            <v>380</v>
          </cell>
          <cell r="O26">
            <v>0</v>
          </cell>
          <cell r="P26">
            <v>-3009</v>
          </cell>
          <cell r="Q26">
            <v>-3141</v>
          </cell>
          <cell r="R26">
            <v>-3079</v>
          </cell>
          <cell r="S26">
            <v>-1348</v>
          </cell>
          <cell r="T26">
            <v>66</v>
          </cell>
          <cell r="U26">
            <v>-13</v>
          </cell>
          <cell r="V26">
            <v>-285</v>
          </cell>
          <cell r="W26">
            <v>-1774</v>
          </cell>
          <cell r="X26">
            <v>-1711</v>
          </cell>
          <cell r="Y26">
            <v>-1111</v>
          </cell>
          <cell r="Z26">
            <v>-1033</v>
          </cell>
          <cell r="AA26">
            <v>-1259</v>
          </cell>
          <cell r="AB26">
            <v>-6</v>
          </cell>
          <cell r="AC26">
            <v>-504</v>
          </cell>
          <cell r="AD26">
            <v>-541</v>
          </cell>
          <cell r="AE26">
            <v>-748</v>
          </cell>
          <cell r="AF26">
            <v>345</v>
          </cell>
          <cell r="AG26">
            <v>-3.5099175577503875E-3</v>
          </cell>
          <cell r="AH26">
            <v>1.3113742430670729E-3</v>
          </cell>
          <cell r="AI26">
            <v>1.4132173007549556E-2</v>
          </cell>
          <cell r="AJ26" t="e">
            <v>#DIV/0!</v>
          </cell>
          <cell r="AK26">
            <v>-0.14569311964363529</v>
          </cell>
          <cell r="AL26">
            <v>-0.14902500355838116</v>
          </cell>
          <cell r="AM26">
            <v>-0.13989095865515674</v>
          </cell>
          <cell r="AN26">
            <v>-5.8025913649864404E-2</v>
          </cell>
          <cell r="AO26">
            <v>3.3399119477759221E-3</v>
          </cell>
          <cell r="AP26">
            <v>-6.4867022603662492E-4</v>
          </cell>
          <cell r="AQ26">
            <v>-1.4093561467708437E-2</v>
          </cell>
          <cell r="AR26">
            <v>-8.7255914613152324E-2</v>
          </cell>
          <cell r="AS26">
            <v>-0.10150086017678116</v>
          </cell>
          <cell r="AT26">
            <v>-6.2874929258630446E-2</v>
          </cell>
          <cell r="AU26">
            <v>-5.5865015412903576E-2</v>
          </cell>
          <cell r="AV26">
            <v>-6.5266977708657331E-2</v>
          </cell>
          <cell r="AW26">
            <v>0</v>
          </cell>
          <cell r="AX26">
            <v>-3.1E-2</v>
          </cell>
          <cell r="AY26">
            <v>-3.4000000000000002E-2</v>
          </cell>
          <cell r="AZ26">
            <v>-4.5999999999999999E-2</v>
          </cell>
          <cell r="BA26">
            <v>2.1600300525920362E-2</v>
          </cell>
          <cell r="BB26">
            <v>0</v>
          </cell>
          <cell r="BC26">
            <v>256</v>
          </cell>
          <cell r="BD26">
            <v>-149</v>
          </cell>
          <cell r="BE26">
            <v>467</v>
          </cell>
          <cell r="BF26">
            <v>-574</v>
          </cell>
          <cell r="BG26">
            <v>107</v>
          </cell>
          <cell r="BH26">
            <v>574</v>
          </cell>
          <cell r="BI26">
            <v>0</v>
          </cell>
          <cell r="BJ26">
            <v>-1006</v>
          </cell>
          <cell r="BK26">
            <v>-269</v>
          </cell>
          <cell r="BL26">
            <v>121</v>
          </cell>
          <cell r="BM26">
            <v>-194</v>
          </cell>
          <cell r="BN26">
            <v>-1275</v>
          </cell>
          <cell r="BO26">
            <v>-1154</v>
          </cell>
          <cell r="BP26">
            <v>-1348</v>
          </cell>
          <cell r="BQ26">
            <v>229</v>
          </cell>
          <cell r="BR26">
            <v>-137</v>
          </cell>
          <cell r="BS26">
            <v>59</v>
          </cell>
          <cell r="BT26">
            <v>-1925</v>
          </cell>
          <cell r="BU26">
            <v>92</v>
          </cell>
          <cell r="BV26">
            <v>151</v>
          </cell>
          <cell r="BW26">
            <v>-1774</v>
          </cell>
          <cell r="BX26">
            <v>-1096</v>
          </cell>
          <cell r="BY26">
            <v>-58</v>
          </cell>
          <cell r="BZ26">
            <v>331</v>
          </cell>
          <cell r="CA26">
            <v>-436</v>
          </cell>
          <cell r="CB26">
            <v>-1154</v>
          </cell>
          <cell r="CC26">
            <v>-823</v>
          </cell>
          <cell r="CD26">
            <v>-1259</v>
          </cell>
          <cell r="CE26">
            <v>-133</v>
          </cell>
          <cell r="CF26">
            <v>-658</v>
          </cell>
          <cell r="CG26">
            <v>253</v>
          </cell>
          <cell r="CH26">
            <v>-210</v>
          </cell>
          <cell r="CI26">
            <v>-791</v>
          </cell>
          <cell r="CJ26">
            <v>-538</v>
          </cell>
          <cell r="CK26">
            <v>-748</v>
          </cell>
          <cell r="CL26">
            <v>218</v>
          </cell>
          <cell r="CM26">
            <v>-160</v>
          </cell>
          <cell r="CN26">
            <v>290</v>
          </cell>
          <cell r="CO26">
            <v>-3</v>
          </cell>
          <cell r="CP26">
            <v>58</v>
          </cell>
          <cell r="CQ26">
            <v>348</v>
          </cell>
          <cell r="CR26">
            <v>345</v>
          </cell>
          <cell r="CS26">
            <v>1.4974003466204506</v>
          </cell>
          <cell r="CT26">
            <v>1.4974003466204506</v>
          </cell>
          <cell r="CU26" t="str">
            <v>--</v>
          </cell>
          <cell r="CV26" t="str">
            <v>--</v>
          </cell>
          <cell r="CW26" t="str">
            <v>--</v>
          </cell>
        </row>
        <row r="27">
          <cell r="A27" t="str">
            <v>Financial investments</v>
          </cell>
          <cell r="B27" t="str">
            <v>Finanzanlagen</v>
          </cell>
          <cell r="C27">
            <v>0</v>
          </cell>
          <cell r="D27" t="str">
            <v>3,4,5A,5B</v>
          </cell>
          <cell r="E27">
            <v>0</v>
          </cell>
          <cell r="F27">
            <v>0</v>
          </cell>
          <cell r="G27">
            <v>0</v>
          </cell>
          <cell r="H27">
            <v>0</v>
          </cell>
          <cell r="I27">
            <v>0</v>
          </cell>
          <cell r="J27">
            <v>0</v>
          </cell>
          <cell r="K27">
            <v>0</v>
          </cell>
          <cell r="L27">
            <v>0</v>
          </cell>
          <cell r="M27">
            <v>0</v>
          </cell>
          <cell r="N27">
            <v>0</v>
          </cell>
          <cell r="O27">
            <v>0</v>
          </cell>
          <cell r="P27">
            <v>0</v>
          </cell>
          <cell r="Q27">
            <v>0</v>
          </cell>
          <cell r="R27">
            <v>0</v>
          </cell>
          <cell r="S27">
            <v>0</v>
          </cell>
          <cell r="T27">
            <v>0</v>
          </cell>
          <cell r="U27">
            <v>952</v>
          </cell>
          <cell r="V27">
            <v>801</v>
          </cell>
          <cell r="W27">
            <v>0</v>
          </cell>
          <cell r="X27">
            <v>0</v>
          </cell>
          <cell r="Y27">
            <v>-952</v>
          </cell>
          <cell r="Z27">
            <v>-801</v>
          </cell>
          <cell r="AA27">
            <v>0</v>
          </cell>
          <cell r="AB27">
            <v>0</v>
          </cell>
          <cell r="AC27">
            <v>100</v>
          </cell>
          <cell r="AD27">
            <v>100</v>
          </cell>
          <cell r="AE27">
            <v>0</v>
          </cell>
          <cell r="AF27">
            <v>0</v>
          </cell>
          <cell r="AG27">
            <v>0</v>
          </cell>
          <cell r="AH27">
            <v>0</v>
          </cell>
          <cell r="AI27">
            <v>0</v>
          </cell>
          <cell r="AJ27" t="e">
            <v>#DIV/0!</v>
          </cell>
          <cell r="AK27">
            <v>0</v>
          </cell>
          <cell r="AL27">
            <v>0</v>
          </cell>
          <cell r="AM27">
            <v>0</v>
          </cell>
          <cell r="AN27">
            <v>0</v>
          </cell>
          <cell r="AO27">
            <v>0</v>
          </cell>
          <cell r="AP27">
            <v>4.7502619629758991E-2</v>
          </cell>
          <cell r="AQ27">
            <v>3.9610325388191078E-2</v>
          </cell>
          <cell r="AR27">
            <v>0</v>
          </cell>
          <cell r="AS27">
            <v>0</v>
          </cell>
          <cell r="AT27">
            <v>-5.3876627051499718E-2</v>
          </cell>
          <cell r="AU27">
            <v>-4.3318371099453787E-2</v>
          </cell>
          <cell r="AV27">
            <v>0</v>
          </cell>
          <cell r="AW27">
            <v>0</v>
          </cell>
          <cell r="AX27">
            <v>6.0000000000000001E-3</v>
          </cell>
          <cell r="AY27">
            <v>7.0000000000000001E-3</v>
          </cell>
          <cell r="AZ27">
            <v>0</v>
          </cell>
          <cell r="BA27">
            <v>0</v>
          </cell>
          <cell r="BB27">
            <v>0</v>
          </cell>
          <cell r="BC27">
            <v>0</v>
          </cell>
          <cell r="BD27">
            <v>0</v>
          </cell>
          <cell r="BE27">
            <v>0</v>
          </cell>
          <cell r="BF27">
            <v>0</v>
          </cell>
          <cell r="BG27">
            <v>0</v>
          </cell>
          <cell r="BH27">
            <v>0</v>
          </cell>
          <cell r="BI27">
            <v>0</v>
          </cell>
          <cell r="BJ27">
            <v>0</v>
          </cell>
          <cell r="BK27">
            <v>0</v>
          </cell>
          <cell r="BL27">
            <v>0</v>
          </cell>
          <cell r="BM27">
            <v>0</v>
          </cell>
          <cell r="BN27">
            <v>0</v>
          </cell>
          <cell r="BO27">
            <v>0</v>
          </cell>
          <cell r="BP27">
            <v>0</v>
          </cell>
          <cell r="BQ27">
            <v>0</v>
          </cell>
          <cell r="BR27">
            <v>0</v>
          </cell>
          <cell r="BS27">
            <v>0</v>
          </cell>
          <cell r="BT27">
            <v>0</v>
          </cell>
          <cell r="BU27">
            <v>0</v>
          </cell>
          <cell r="BV27">
            <v>0</v>
          </cell>
          <cell r="BW27">
            <v>0</v>
          </cell>
          <cell r="BX27">
            <v>0</v>
          </cell>
          <cell r="BY27">
            <v>-952</v>
          </cell>
          <cell r="BZ27">
            <v>151</v>
          </cell>
          <cell r="CA27">
            <v>801</v>
          </cell>
          <cell r="CB27">
            <v>-952</v>
          </cell>
          <cell r="CC27">
            <v>-801</v>
          </cell>
          <cell r="CD27">
            <v>0</v>
          </cell>
          <cell r="CE27">
            <v>0</v>
          </cell>
          <cell r="CF27">
            <v>0</v>
          </cell>
          <cell r="CG27">
            <v>0</v>
          </cell>
          <cell r="CH27">
            <v>0</v>
          </cell>
          <cell r="CI27">
            <v>0</v>
          </cell>
          <cell r="CJ27">
            <v>0</v>
          </cell>
          <cell r="CK27">
            <v>0</v>
          </cell>
          <cell r="CL27">
            <v>0</v>
          </cell>
          <cell r="CM27">
            <v>-100</v>
          </cell>
          <cell r="CN27">
            <v>0</v>
          </cell>
          <cell r="CO27">
            <v>100</v>
          </cell>
          <cell r="CP27">
            <v>-100</v>
          </cell>
          <cell r="CQ27">
            <v>-100</v>
          </cell>
          <cell r="CR27">
            <v>0</v>
          </cell>
          <cell r="CS27"/>
          <cell r="CT27"/>
          <cell r="CU27"/>
          <cell r="CV27"/>
          <cell r="CW27"/>
        </row>
        <row r="28">
          <cell r="A28" t="str">
            <v>Cash provided by/used for financing activities</v>
          </cell>
          <cell r="B28" t="str">
            <v>Mittelzufluss / -abfluss aus Finanzierungstätigkeit</v>
          </cell>
          <cell r="C28">
            <v>0</v>
          </cell>
          <cell r="D28">
            <v>0</v>
          </cell>
          <cell r="E28">
            <v>321</v>
          </cell>
          <cell r="F28">
            <v>2064</v>
          </cell>
          <cell r="G28">
            <v>1698</v>
          </cell>
          <cell r="H28">
            <v>2064</v>
          </cell>
          <cell r="I28">
            <v>301</v>
          </cell>
          <cell r="J28">
            <v>-232</v>
          </cell>
          <cell r="K28">
            <v>0</v>
          </cell>
          <cell r="L28">
            <v>134</v>
          </cell>
          <cell r="M28">
            <v>-248</v>
          </cell>
          <cell r="N28">
            <v>-450</v>
          </cell>
          <cell r="O28">
            <v>0</v>
          </cell>
          <cell r="P28">
            <v>3049</v>
          </cell>
          <cell r="Q28">
            <v>3397</v>
          </cell>
          <cell r="R28">
            <v>3222</v>
          </cell>
          <cell r="S28">
            <v>1625</v>
          </cell>
          <cell r="T28">
            <v>-85</v>
          </cell>
          <cell r="U28">
            <v>-1086</v>
          </cell>
          <cell r="V28">
            <v>-579</v>
          </cell>
          <cell r="W28">
            <v>1796</v>
          </cell>
          <cell r="X28">
            <v>1660</v>
          </cell>
          <cell r="Y28">
            <v>2426</v>
          </cell>
          <cell r="Z28">
            <v>2132</v>
          </cell>
          <cell r="AA28">
            <v>1521</v>
          </cell>
          <cell r="AB28">
            <v>440</v>
          </cell>
          <cell r="AC28">
            <v>449</v>
          </cell>
          <cell r="AD28">
            <v>437</v>
          </cell>
          <cell r="AE28">
            <v>607</v>
          </cell>
          <cell r="AF28">
            <v>-23</v>
          </cell>
          <cell r="AG28">
            <v>6.4689413109133946E-3</v>
          </cell>
          <cell r="AH28">
            <v>-8.565318008253945E-3</v>
          </cell>
          <cell r="AI28">
            <v>-1.6735468035256051E-2</v>
          </cell>
          <cell r="AJ28" t="e">
            <v>#DIV/0!</v>
          </cell>
          <cell r="AK28">
            <v>0.14762988427831308</v>
          </cell>
          <cell r="AL28">
            <v>0.16117094463158893</v>
          </cell>
          <cell r="AM28">
            <v>0.14638800545206723</v>
          </cell>
          <cell r="AN28">
            <v>6.9949636261891435E-2</v>
          </cell>
          <cell r="AO28">
            <v>-4.3014017509235359E-3</v>
          </cell>
          <cell r="AP28">
            <v>-5.418891272890574E-2</v>
          </cell>
          <cell r="AQ28">
            <v>-2.8632182771239245E-2</v>
          </cell>
          <cell r="AR28">
            <v>8.8338006000688599E-2</v>
          </cell>
          <cell r="AS28">
            <v>9.9475410808566173E-2</v>
          </cell>
          <cell r="AT28">
            <v>0.13729485002829656</v>
          </cell>
          <cell r="AU28">
            <v>0.11529933481152993</v>
          </cell>
          <cell r="AV28">
            <v>7.8849144634525664E-2</v>
          </cell>
          <cell r="AW28">
            <v>2.7E-2</v>
          </cell>
          <cell r="AX28">
            <v>2.8000000000000001E-2</v>
          </cell>
          <cell r="AY28">
            <v>2.7E-2</v>
          </cell>
          <cell r="AZ28">
            <v>3.6999999999999998E-2</v>
          </cell>
          <cell r="BA28">
            <v>-1.4400200350613574E-3</v>
          </cell>
          <cell r="BB28">
            <v>0</v>
          </cell>
          <cell r="BC28">
            <v>-515</v>
          </cell>
          <cell r="BD28">
            <v>110</v>
          </cell>
          <cell r="BE28">
            <v>-386</v>
          </cell>
          <cell r="BF28">
            <v>791</v>
          </cell>
          <cell r="BG28">
            <v>-405</v>
          </cell>
          <cell r="BH28">
            <v>-791</v>
          </cell>
          <cell r="BI28">
            <v>0</v>
          </cell>
          <cell r="BJ28">
            <v>976</v>
          </cell>
          <cell r="BK28">
            <v>492</v>
          </cell>
          <cell r="BL28">
            <v>-184</v>
          </cell>
          <cell r="BM28">
            <v>341</v>
          </cell>
          <cell r="BN28">
            <v>1468</v>
          </cell>
          <cell r="BO28">
            <v>1284</v>
          </cell>
          <cell r="BP28">
            <v>1625</v>
          </cell>
          <cell r="BQ28">
            <v>-277</v>
          </cell>
          <cell r="BR28">
            <v>144</v>
          </cell>
          <cell r="BS28">
            <v>-9</v>
          </cell>
          <cell r="BT28">
            <v>1938</v>
          </cell>
          <cell r="BU28">
            <v>-133</v>
          </cell>
          <cell r="BV28">
            <v>-142</v>
          </cell>
          <cell r="BW28">
            <v>1796</v>
          </cell>
          <cell r="BX28">
            <v>1329</v>
          </cell>
          <cell r="BY28">
            <v>1145</v>
          </cell>
          <cell r="BZ28">
            <v>-516</v>
          </cell>
          <cell r="CA28">
            <v>-437</v>
          </cell>
          <cell r="CB28">
            <v>2474</v>
          </cell>
          <cell r="CC28">
            <v>1958</v>
          </cell>
          <cell r="CD28">
            <v>1521</v>
          </cell>
          <cell r="CE28">
            <v>276</v>
          </cell>
          <cell r="CF28">
            <v>379</v>
          </cell>
          <cell r="CG28">
            <v>-222</v>
          </cell>
          <cell r="CH28">
            <v>174</v>
          </cell>
          <cell r="CI28">
            <v>655</v>
          </cell>
          <cell r="CJ28">
            <v>433</v>
          </cell>
          <cell r="CK28">
            <v>607</v>
          </cell>
          <cell r="CL28">
            <v>-187</v>
          </cell>
          <cell r="CM28">
            <v>370</v>
          </cell>
          <cell r="CN28">
            <v>-210</v>
          </cell>
          <cell r="CO28">
            <v>4</v>
          </cell>
          <cell r="CP28">
            <v>183</v>
          </cell>
          <cell r="CQ28">
            <v>-27</v>
          </cell>
          <cell r="CR28">
            <v>-23</v>
          </cell>
          <cell r="CS28">
            <v>-1.6160436137071652</v>
          </cell>
          <cell r="CT28">
            <v>-1.6160436137071652</v>
          </cell>
          <cell r="CU28" t="str">
            <v>--</v>
          </cell>
          <cell r="CV28" t="str">
            <v>--</v>
          </cell>
          <cell r="CW28">
            <v>-1.0978260869565217</v>
          </cell>
        </row>
        <row r="29">
          <cell r="A29" t="str">
            <v>Effect of exchange rates on change 
in cash and cash equivalents</v>
          </cell>
          <cell r="B29" t="str">
            <v>Wechselkursbedingte Veränderung 
der flüssigen Mittel</v>
          </cell>
          <cell r="C29">
            <v>0</v>
          </cell>
          <cell r="D29">
            <v>0</v>
          </cell>
          <cell r="E29">
            <v>44</v>
          </cell>
          <cell r="F29">
            <v>6</v>
          </cell>
          <cell r="G29">
            <v>3</v>
          </cell>
          <cell r="H29">
            <v>6</v>
          </cell>
          <cell r="I29">
            <v>-5</v>
          </cell>
          <cell r="J29">
            <v>20</v>
          </cell>
          <cell r="K29">
            <v>0</v>
          </cell>
          <cell r="L29">
            <v>115</v>
          </cell>
          <cell r="M29">
            <v>61</v>
          </cell>
          <cell r="N29">
            <v>10</v>
          </cell>
          <cell r="O29">
            <v>0</v>
          </cell>
          <cell r="P29">
            <v>-61</v>
          </cell>
          <cell r="Q29">
            <v>-28</v>
          </cell>
          <cell r="R29">
            <v>19</v>
          </cell>
          <cell r="S29">
            <v>34</v>
          </cell>
          <cell r="T29">
            <v>14</v>
          </cell>
          <cell r="U29">
            <v>-26</v>
          </cell>
          <cell r="V29">
            <v>-32</v>
          </cell>
          <cell r="W29">
            <v>-43</v>
          </cell>
          <cell r="X29">
            <v>12</v>
          </cell>
          <cell r="Y29">
            <v>44</v>
          </cell>
          <cell r="Z29">
            <v>16</v>
          </cell>
          <cell r="AA29">
            <v>-12</v>
          </cell>
          <cell r="AB29">
            <v>-7</v>
          </cell>
          <cell r="AC29">
            <v>-45</v>
          </cell>
          <cell r="AD29">
            <v>-2</v>
          </cell>
          <cell r="AE29">
            <v>7</v>
          </cell>
          <cell r="AF29">
            <v>27</v>
          </cell>
          <cell r="AG29">
            <v>4.6934944086197044E-3</v>
          </cell>
          <cell r="AH29">
            <v>2.3527596713850425E-3</v>
          </cell>
          <cell r="AI29">
            <v>3.7189928967235671E-4</v>
          </cell>
          <cell r="AJ29" t="e">
            <v>#DIV/0!</v>
          </cell>
          <cell r="AK29">
            <v>-2.9535660678836006E-3</v>
          </cell>
          <cell r="AL29">
            <v>-1.328462304882099E-3</v>
          </cell>
          <cell r="AM29">
            <v>8.6324398000908677E-4</v>
          </cell>
          <cell r="AN29">
            <v>1.4635616202488054E-3</v>
          </cell>
          <cell r="AO29">
            <v>7.0846617074034714E-4</v>
          </cell>
          <cell r="AP29">
            <v>-1.2973404520732498E-3</v>
          </cell>
          <cell r="AQ29">
            <v>-1.5824349718128771E-3</v>
          </cell>
          <cell r="AR29">
            <v>-2.1149968029118096E-3</v>
          </cell>
          <cell r="AS29">
            <v>7.118704395799964E-4</v>
          </cell>
          <cell r="AT29">
            <v>3.4900962082625919E-3</v>
          </cell>
          <cell r="AU29">
            <v>8.6528581472067496E-4</v>
          </cell>
          <cell r="AV29">
            <v>-6.2208398133748052E-4</v>
          </cell>
          <cell r="AW29">
            <v>-1E-3</v>
          </cell>
          <cell r="AX29">
            <v>-3.0000000000000001E-3</v>
          </cell>
          <cell r="AY29">
            <v>0</v>
          </cell>
          <cell r="AZ29">
            <v>1E-3</v>
          </cell>
          <cell r="BA29">
            <v>1.6904583020285499E-3</v>
          </cell>
          <cell r="BB29">
            <v>0</v>
          </cell>
          <cell r="BC29">
            <v>76</v>
          </cell>
          <cell r="BD29">
            <v>-36</v>
          </cell>
          <cell r="BE29">
            <v>-23</v>
          </cell>
          <cell r="BF29">
            <v>-17</v>
          </cell>
          <cell r="BG29">
            <v>40</v>
          </cell>
          <cell r="BH29">
            <v>17</v>
          </cell>
          <cell r="BI29">
            <v>0</v>
          </cell>
          <cell r="BJ29">
            <v>-5</v>
          </cell>
          <cell r="BK29">
            <v>18</v>
          </cell>
          <cell r="BL29">
            <v>28</v>
          </cell>
          <cell r="BM29">
            <v>-7</v>
          </cell>
          <cell r="BN29">
            <v>13</v>
          </cell>
          <cell r="BO29">
            <v>41</v>
          </cell>
          <cell r="BP29">
            <v>34</v>
          </cell>
          <cell r="BQ29">
            <v>13</v>
          </cell>
          <cell r="BR29">
            <v>-15</v>
          </cell>
          <cell r="BS29">
            <v>-19</v>
          </cell>
          <cell r="BT29">
            <v>-22</v>
          </cell>
          <cell r="BU29">
            <v>-2</v>
          </cell>
          <cell r="BV29">
            <v>-21</v>
          </cell>
          <cell r="BW29">
            <v>-43</v>
          </cell>
          <cell r="BX29">
            <v>-13</v>
          </cell>
          <cell r="BY29">
            <v>25</v>
          </cell>
          <cell r="BZ29">
            <v>-13</v>
          </cell>
          <cell r="CA29">
            <v>-11</v>
          </cell>
          <cell r="CB29">
            <v>12</v>
          </cell>
          <cell r="CC29">
            <v>-1</v>
          </cell>
          <cell r="CD29">
            <v>-12</v>
          </cell>
          <cell r="CE29">
            <v>-18</v>
          </cell>
          <cell r="CF29">
            <v>-7</v>
          </cell>
          <cell r="CG29">
            <v>15</v>
          </cell>
          <cell r="CH29">
            <v>17</v>
          </cell>
          <cell r="CI29">
            <v>-25</v>
          </cell>
          <cell r="CJ29">
            <v>-10</v>
          </cell>
          <cell r="CK29">
            <v>7</v>
          </cell>
          <cell r="CL29">
            <v>16</v>
          </cell>
          <cell r="CM29">
            <v>31</v>
          </cell>
          <cell r="CN29">
            <v>-28</v>
          </cell>
          <cell r="CO29">
            <v>8</v>
          </cell>
          <cell r="CP29">
            <v>47</v>
          </cell>
          <cell r="CQ29">
            <v>19</v>
          </cell>
          <cell r="CR29">
            <v>27</v>
          </cell>
          <cell r="CS29">
            <v>-0.58536585365853655</v>
          </cell>
          <cell r="CT29">
            <v>-0.58536585365853655</v>
          </cell>
          <cell r="CU29">
            <v>0.3611111111111111</v>
          </cell>
          <cell r="CV29">
            <v>0.3611111111111111</v>
          </cell>
          <cell r="CW29">
            <v>-1.8214285714285714</v>
          </cell>
        </row>
        <row r="30">
          <cell r="A30" t="str">
            <v>Net change in cash and cash equivalents</v>
          </cell>
          <cell r="B30" t="str">
            <v>Nettoveränderung der flüssigen Mittel</v>
          </cell>
          <cell r="C30">
            <v>0</v>
          </cell>
          <cell r="D30">
            <v>0</v>
          </cell>
          <cell r="E30">
            <v>-31</v>
          </cell>
          <cell r="F30">
            <v>103</v>
          </cell>
          <cell r="G30">
            <v>40</v>
          </cell>
          <cell r="H30">
            <v>103</v>
          </cell>
          <cell r="I30">
            <v>-157</v>
          </cell>
          <cell r="J30">
            <v>-203</v>
          </cell>
          <cell r="K30">
            <v>0</v>
          </cell>
          <cell r="L30">
            <v>163</v>
          </cell>
          <cell r="M30">
            <v>-153</v>
          </cell>
          <cell r="N30">
            <v>-60</v>
          </cell>
          <cell r="O30">
            <v>0</v>
          </cell>
          <cell r="P30">
            <v>-21</v>
          </cell>
          <cell r="Q30">
            <v>228</v>
          </cell>
          <cell r="R30">
            <v>162</v>
          </cell>
          <cell r="S30">
            <v>311</v>
          </cell>
          <cell r="T30">
            <v>-5</v>
          </cell>
          <cell r="U30">
            <v>-173</v>
          </cell>
          <cell r="V30">
            <v>-95</v>
          </cell>
          <cell r="W30">
            <v>-21</v>
          </cell>
          <cell r="X30">
            <v>-39</v>
          </cell>
          <cell r="Y30">
            <v>407</v>
          </cell>
          <cell r="Z30">
            <v>314</v>
          </cell>
          <cell r="AA30">
            <v>250</v>
          </cell>
          <cell r="AB30">
            <v>427</v>
          </cell>
          <cell r="AC30">
            <v>0</v>
          </cell>
          <cell r="AD30">
            <v>-6</v>
          </cell>
          <cell r="AE30">
            <v>-134</v>
          </cell>
          <cell r="AF30">
            <v>349</v>
          </cell>
          <cell r="AG30">
            <v>6.6525181617827119E-3</v>
          </cell>
          <cell r="AH30">
            <v>-5.9011840938018286E-3</v>
          </cell>
          <cell r="AI30">
            <v>-2.2313957380341405E-3</v>
          </cell>
          <cell r="AJ30" t="e">
            <v>#DIV/0!</v>
          </cell>
          <cell r="AK30">
            <v>-1.0168014332058296E-3</v>
          </cell>
          <cell r="AL30">
            <v>1.0817478768325664E-2</v>
          </cell>
          <cell r="AM30">
            <v>7.3602907769195819E-3</v>
          </cell>
          <cell r="AN30">
            <v>1.3387284232275838E-2</v>
          </cell>
          <cell r="AO30">
            <v>-2.5302363240726686E-4</v>
          </cell>
          <cell r="AP30">
            <v>-8.6323037772566245E-3</v>
          </cell>
          <cell r="AQ30">
            <v>-4.6978538225694788E-3</v>
          </cell>
          <cell r="AR30">
            <v>-1.0329054153755349E-3</v>
          </cell>
          <cell r="AS30">
            <v>-2.3135789286349885E-3</v>
          </cell>
          <cell r="AT30">
            <v>2.3033389926428977E-2</v>
          </cell>
          <cell r="AU30">
            <v>1.6981234113893247E-2</v>
          </cell>
          <cell r="AV30">
            <v>1.2960082944530845E-2</v>
          </cell>
          <cell r="AW30">
            <v>2.627368939207482E-2</v>
          </cell>
          <cell r="AX30">
            <v>0</v>
          </cell>
          <cell r="AY30">
            <v>0</v>
          </cell>
          <cell r="AZ30">
            <v>-8.1902084224680649E-3</v>
          </cell>
          <cell r="BA30">
            <v>2.1850738792887552E-2</v>
          </cell>
          <cell r="BB30">
            <v>0</v>
          </cell>
          <cell r="BC30">
            <v>-183</v>
          </cell>
          <cell r="BD30">
            <v>-75</v>
          </cell>
          <cell r="BE30">
            <v>58</v>
          </cell>
          <cell r="BF30">
            <v>200</v>
          </cell>
          <cell r="BG30">
            <v>-258</v>
          </cell>
          <cell r="BH30">
            <v>-200</v>
          </cell>
          <cell r="BI30">
            <v>0</v>
          </cell>
          <cell r="BJ30">
            <v>-35</v>
          </cell>
          <cell r="BK30">
            <v>241</v>
          </cell>
          <cell r="BL30">
            <v>-35</v>
          </cell>
          <cell r="BM30">
            <v>140</v>
          </cell>
          <cell r="BN30">
            <v>206</v>
          </cell>
          <cell r="BO30">
            <v>171</v>
          </cell>
          <cell r="BP30">
            <v>311</v>
          </cell>
          <cell r="BQ30">
            <v>-35</v>
          </cell>
          <cell r="BR30">
            <v>-8</v>
          </cell>
          <cell r="BS30">
            <v>31</v>
          </cell>
          <cell r="BT30">
            <v>-9</v>
          </cell>
          <cell r="BU30">
            <v>-43</v>
          </cell>
          <cell r="BV30">
            <v>-12</v>
          </cell>
          <cell r="BW30">
            <v>-21</v>
          </cell>
          <cell r="BX30">
            <v>220</v>
          </cell>
          <cell r="BY30">
            <v>160</v>
          </cell>
          <cell r="BZ30">
            <v>-47</v>
          </cell>
          <cell r="CA30">
            <v>-83</v>
          </cell>
          <cell r="CB30">
            <v>380</v>
          </cell>
          <cell r="CC30">
            <v>333</v>
          </cell>
          <cell r="CD30">
            <v>250</v>
          </cell>
          <cell r="CE30">
            <v>125</v>
          </cell>
          <cell r="CF30">
            <v>-286</v>
          </cell>
          <cell r="CG30">
            <v>46</v>
          </cell>
          <cell r="CH30">
            <v>-19</v>
          </cell>
          <cell r="CI30">
            <v>-161</v>
          </cell>
          <cell r="CJ30">
            <v>-115</v>
          </cell>
          <cell r="CK30">
            <v>-134</v>
          </cell>
          <cell r="CL30">
            <v>47</v>
          </cell>
          <cell r="CM30">
            <v>141</v>
          </cell>
          <cell r="CN30">
            <v>52</v>
          </cell>
          <cell r="CO30">
            <v>109</v>
          </cell>
          <cell r="CP30">
            <v>188</v>
          </cell>
          <cell r="CQ30">
            <v>240</v>
          </cell>
          <cell r="CR30">
            <v>349</v>
          </cell>
          <cell r="CS30" t="str">
            <v>--</v>
          </cell>
          <cell r="CT30" t="str">
            <v>--</v>
          </cell>
          <cell r="CU30">
            <v>1.7733333333333334</v>
          </cell>
          <cell r="CV30">
            <v>1.7733333333333334</v>
          </cell>
          <cell r="CW30" t="str">
            <v>--</v>
          </cell>
        </row>
        <row r="31">
          <cell r="A31">
            <v>0</v>
          </cell>
          <cell r="B31">
            <v>0</v>
          </cell>
          <cell r="C31">
            <v>0</v>
          </cell>
          <cell r="D31">
            <v>0</v>
          </cell>
          <cell r="E31">
            <v>0</v>
          </cell>
          <cell r="F31">
            <v>0</v>
          </cell>
          <cell r="G31">
            <v>0</v>
          </cell>
          <cell r="H31">
            <v>0</v>
          </cell>
          <cell r="I31">
            <v>0</v>
          </cell>
          <cell r="J31">
            <v>0</v>
          </cell>
          <cell r="K31">
            <v>0</v>
          </cell>
          <cell r="L31">
            <v>0</v>
          </cell>
          <cell r="M31">
            <v>0</v>
          </cell>
          <cell r="N31">
            <v>0</v>
          </cell>
          <cell r="O31">
            <v>0</v>
          </cell>
          <cell r="P31">
            <v>0</v>
          </cell>
          <cell r="Q31">
            <v>0</v>
          </cell>
          <cell r="R31">
            <v>0</v>
          </cell>
          <cell r="S31">
            <v>0</v>
          </cell>
          <cell r="T31">
            <v>0</v>
          </cell>
          <cell r="U31">
            <v>0</v>
          </cell>
          <cell r="V31">
            <v>0</v>
          </cell>
          <cell r="W31">
            <v>0</v>
          </cell>
          <cell r="X31">
            <v>0</v>
          </cell>
          <cell r="Y31">
            <v>0</v>
          </cell>
          <cell r="Z31">
            <v>0</v>
          </cell>
          <cell r="AA31">
            <v>0</v>
          </cell>
          <cell r="AB31">
            <v>0</v>
          </cell>
          <cell r="AC31">
            <v>0</v>
          </cell>
          <cell r="AD31">
            <v>0</v>
          </cell>
          <cell r="AE31">
            <v>0</v>
          </cell>
          <cell r="AF31">
            <v>0</v>
          </cell>
          <cell r="AG31">
            <v>0</v>
          </cell>
          <cell r="AH31">
            <v>0</v>
          </cell>
          <cell r="AI31">
            <v>0</v>
          </cell>
          <cell r="AJ31">
            <v>0</v>
          </cell>
          <cell r="AK31">
            <v>0</v>
          </cell>
          <cell r="AL31">
            <v>0</v>
          </cell>
          <cell r="AM31">
            <v>0</v>
          </cell>
          <cell r="AN31">
            <v>0</v>
          </cell>
          <cell r="AO31">
            <v>0</v>
          </cell>
          <cell r="AP31">
            <v>0</v>
          </cell>
          <cell r="AQ31">
            <v>0</v>
          </cell>
          <cell r="AR31">
            <v>0</v>
          </cell>
          <cell r="AS31">
            <v>0</v>
          </cell>
          <cell r="AT31">
            <v>0</v>
          </cell>
          <cell r="AU31">
            <v>0</v>
          </cell>
          <cell r="AV31">
            <v>0</v>
          </cell>
          <cell r="AW31">
            <v>0</v>
          </cell>
          <cell r="AX31">
            <v>0</v>
          </cell>
          <cell r="AY31">
            <v>0</v>
          </cell>
          <cell r="AZ31">
            <v>0</v>
          </cell>
          <cell r="BA31">
            <v>0</v>
          </cell>
          <cell r="BB31">
            <v>0</v>
          </cell>
          <cell r="BC31">
            <v>0</v>
          </cell>
          <cell r="BD31">
            <v>0</v>
          </cell>
          <cell r="BE31">
            <v>0</v>
          </cell>
          <cell r="BF31">
            <v>0</v>
          </cell>
          <cell r="BG31">
            <v>0</v>
          </cell>
          <cell r="BH31">
            <v>0</v>
          </cell>
          <cell r="BI31">
            <v>0</v>
          </cell>
          <cell r="BJ31">
            <v>0</v>
          </cell>
          <cell r="BK31">
            <v>0</v>
          </cell>
          <cell r="BL31">
            <v>0</v>
          </cell>
          <cell r="BM31">
            <v>0</v>
          </cell>
          <cell r="BN31">
            <v>0</v>
          </cell>
          <cell r="BO31">
            <v>0</v>
          </cell>
          <cell r="BP31">
            <v>0</v>
          </cell>
          <cell r="BQ31">
            <v>0</v>
          </cell>
          <cell r="BR31">
            <v>0</v>
          </cell>
          <cell r="BS31">
            <v>0</v>
          </cell>
          <cell r="BT31">
            <v>0</v>
          </cell>
          <cell r="BU31">
            <v>0</v>
          </cell>
          <cell r="BV31">
            <v>0</v>
          </cell>
          <cell r="BW31">
            <v>0</v>
          </cell>
          <cell r="BX31">
            <v>0</v>
          </cell>
          <cell r="BY31">
            <v>0</v>
          </cell>
          <cell r="BZ31">
            <v>0</v>
          </cell>
          <cell r="CA31">
            <v>0</v>
          </cell>
          <cell r="CB31">
            <v>0</v>
          </cell>
          <cell r="CC31">
            <v>0</v>
          </cell>
          <cell r="CD31">
            <v>0</v>
          </cell>
          <cell r="CE31">
            <v>0</v>
          </cell>
          <cell r="CF31">
            <v>0</v>
          </cell>
          <cell r="CG31">
            <v>0</v>
          </cell>
          <cell r="CH31">
            <v>0</v>
          </cell>
          <cell r="CI31">
            <v>0</v>
          </cell>
          <cell r="CJ31">
            <v>0</v>
          </cell>
          <cell r="CK31">
            <v>0</v>
          </cell>
          <cell r="CL31">
            <v>0</v>
          </cell>
          <cell r="CM31">
            <v>0</v>
          </cell>
          <cell r="CN31">
            <v>0</v>
          </cell>
          <cell r="CO31">
            <v>0</v>
          </cell>
          <cell r="CP31">
            <v>0</v>
          </cell>
          <cell r="CQ31">
            <v>0</v>
          </cell>
          <cell r="CR31">
            <v>0</v>
          </cell>
          <cell r="CS31">
            <v>0</v>
          </cell>
          <cell r="CT31">
            <v>0</v>
          </cell>
          <cell r="CU31">
            <v>0</v>
          </cell>
          <cell r="CV31">
            <v>0</v>
          </cell>
          <cell r="CW31">
            <v>0</v>
          </cell>
        </row>
        <row r="32">
          <cell r="A32" t="str">
            <v>Sales</v>
          </cell>
          <cell r="B32" t="str">
            <v>Umsatz</v>
          </cell>
          <cell r="C32">
            <v>0</v>
          </cell>
          <cell r="D32">
            <v>6</v>
          </cell>
          <cell r="E32">
            <v>27367</v>
          </cell>
          <cell r="F32">
            <v>23182</v>
          </cell>
          <cell r="G32">
            <v>22981</v>
          </cell>
          <cell r="H32">
            <v>23182</v>
          </cell>
          <cell r="I32">
            <v>27779</v>
          </cell>
          <cell r="J32">
            <v>27881</v>
          </cell>
          <cell r="K32">
            <v>0</v>
          </cell>
          <cell r="L32">
            <v>24502</v>
          </cell>
          <cell r="M32">
            <v>25927</v>
          </cell>
          <cell r="N32">
            <v>26889</v>
          </cell>
          <cell r="O32">
            <v>0</v>
          </cell>
          <cell r="P32">
            <v>20653</v>
          </cell>
          <cell r="Q32">
            <v>21077</v>
          </cell>
          <cell r="R32">
            <v>22010</v>
          </cell>
          <cell r="S32">
            <v>23231</v>
          </cell>
          <cell r="T32">
            <v>19761</v>
          </cell>
          <cell r="U32">
            <v>20041</v>
          </cell>
          <cell r="V32">
            <v>20222</v>
          </cell>
          <cell r="W32">
            <v>20331</v>
          </cell>
          <cell r="X32">
            <v>16857</v>
          </cell>
          <cell r="Y32">
            <v>17670</v>
          </cell>
          <cell r="Z32">
            <v>18491</v>
          </cell>
          <cell r="AA32">
            <v>19290</v>
          </cell>
          <cell r="AB32">
            <v>16252</v>
          </cell>
          <cell r="AC32">
            <v>16213</v>
          </cell>
          <cell r="AD32">
            <v>16121</v>
          </cell>
          <cell r="AE32">
            <v>16361</v>
          </cell>
          <cell r="AF32">
            <v>15972</v>
          </cell>
          <cell r="AG32">
            <v>1</v>
          </cell>
          <cell r="AH32">
            <v>1</v>
          </cell>
          <cell r="AI32">
            <v>1</v>
          </cell>
          <cell r="AJ32" t="e">
            <v>#DIV/0!</v>
          </cell>
          <cell r="AK32">
            <v>1</v>
          </cell>
          <cell r="AL32">
            <v>1</v>
          </cell>
          <cell r="AM32">
            <v>1</v>
          </cell>
          <cell r="AN32">
            <v>1</v>
          </cell>
          <cell r="AO32">
            <v>1</v>
          </cell>
          <cell r="AP32">
            <v>1</v>
          </cell>
          <cell r="AQ32">
            <v>1</v>
          </cell>
          <cell r="AR32">
            <v>1</v>
          </cell>
          <cell r="AS32">
            <v>1</v>
          </cell>
          <cell r="AT32">
            <v>1</v>
          </cell>
          <cell r="AU32">
            <v>1</v>
          </cell>
          <cell r="AV32">
            <v>1</v>
          </cell>
          <cell r="AW32">
            <v>0</v>
          </cell>
          <cell r="AX32">
            <v>0</v>
          </cell>
          <cell r="AY32">
            <v>0</v>
          </cell>
          <cell r="AZ32">
            <v>0</v>
          </cell>
          <cell r="BA32">
            <v>1</v>
          </cell>
          <cell r="BB32">
            <v>0</v>
          </cell>
          <cell r="BC32">
            <v>6483</v>
          </cell>
          <cell r="BD32">
            <v>6946</v>
          </cell>
          <cell r="BE32">
            <v>6940</v>
          </cell>
          <cell r="BF32">
            <v>-20369</v>
          </cell>
          <cell r="BG32">
            <v>13429</v>
          </cell>
          <cell r="BH32">
            <v>20369</v>
          </cell>
          <cell r="BI32">
            <v>0</v>
          </cell>
          <cell r="BJ32">
            <v>5212</v>
          </cell>
          <cell r="BK32">
            <v>5521</v>
          </cell>
          <cell r="BL32">
            <v>5978</v>
          </cell>
          <cell r="BM32">
            <v>6520</v>
          </cell>
          <cell r="BN32">
            <v>10733</v>
          </cell>
          <cell r="BO32">
            <v>16711</v>
          </cell>
          <cell r="BP32">
            <v>23231</v>
          </cell>
          <cell r="BQ32">
            <v>4890</v>
          </cell>
          <cell r="BR32">
            <v>5097</v>
          </cell>
          <cell r="BS32">
            <v>5045</v>
          </cell>
          <cell r="BT32">
            <v>5299</v>
          </cell>
          <cell r="BU32">
            <v>9987</v>
          </cell>
          <cell r="BV32">
            <v>15032</v>
          </cell>
          <cell r="BW32">
            <v>20331</v>
          </cell>
          <cell r="BX32">
            <v>4419</v>
          </cell>
          <cell r="BY32">
            <v>4817</v>
          </cell>
          <cell r="BZ32">
            <v>4864</v>
          </cell>
          <cell r="CA32">
            <v>5190</v>
          </cell>
          <cell r="CB32">
            <v>9236</v>
          </cell>
          <cell r="CC32">
            <v>14100</v>
          </cell>
          <cell r="CD32">
            <v>19290</v>
          </cell>
          <cell r="CE32">
            <v>3923</v>
          </cell>
          <cell r="CF32">
            <v>4004</v>
          </cell>
          <cell r="CG32">
            <v>4043</v>
          </cell>
          <cell r="CH32">
            <v>4391</v>
          </cell>
          <cell r="CI32">
            <v>7927</v>
          </cell>
          <cell r="CJ32">
            <v>11970</v>
          </cell>
          <cell r="CK32">
            <v>16361</v>
          </cell>
          <cell r="CL32">
            <v>3643</v>
          </cell>
          <cell r="CM32">
            <v>4043</v>
          </cell>
          <cell r="CN32">
            <v>4135</v>
          </cell>
          <cell r="CO32">
            <v>4151</v>
          </cell>
          <cell r="CP32">
            <v>7686</v>
          </cell>
          <cell r="CQ32">
            <v>11821</v>
          </cell>
          <cell r="CR32">
            <v>15972</v>
          </cell>
          <cell r="CS32">
            <v>0.21889773203279278</v>
          </cell>
          <cell r="CT32">
            <v>0.21889773203279278</v>
          </cell>
          <cell r="CU32">
            <v>-8.6380650734235536E-4</v>
          </cell>
          <cell r="CV32">
            <v>-8.6380650734235536E-4</v>
          </cell>
          <cell r="CW32">
            <v>0.16092338574774173</v>
          </cell>
        </row>
      </sheetData>
      <sheetData sheetId="2"/>
      <sheetData sheetId="3"/>
      <sheetData sheetId="4"/>
      <sheetData sheetId="5"/>
      <sheetData sheetId="6"/>
    </sheetDataSet>
  </externalBook>
</externalLink>
</file>

<file path=xl/theme/theme1.xml><?xml version="1.0" encoding="utf-8"?>
<a:theme xmlns:a="http://schemas.openxmlformats.org/drawingml/2006/main" name="Larissa">
  <a:themeElements>
    <a:clrScheme name="FRESENIUS">
      <a:dk1>
        <a:sysClr val="windowText" lastClr="000000"/>
      </a:dk1>
      <a:lt1>
        <a:sysClr val="window" lastClr="FFFFFF"/>
      </a:lt1>
      <a:dk2>
        <a:srgbClr val="002967"/>
      </a:dk2>
      <a:lt2>
        <a:srgbClr val="EDEBEA"/>
      </a:lt2>
      <a:accent1>
        <a:srgbClr val="002967"/>
      </a:accent1>
      <a:accent2>
        <a:srgbClr val="667FA4"/>
      </a:accent2>
      <a:accent3>
        <a:srgbClr val="CCD4E1"/>
      </a:accent3>
      <a:accent4>
        <a:srgbClr val="F1AA00"/>
      </a:accent4>
      <a:accent5>
        <a:srgbClr val="EDEBEA"/>
      </a:accent5>
      <a:accent6>
        <a:srgbClr val="ADA7A1"/>
      </a:accent6>
      <a:hlink>
        <a:srgbClr val="F1AA00"/>
      </a:hlink>
      <a:folHlink>
        <a:srgbClr val="CCD4E1"/>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
  <dimension ref="B9:N49"/>
  <sheetViews>
    <sheetView showGridLines="0" zoomScaleNormal="100" workbookViewId="0">
      <selection activeCell="B16" sqref="B16"/>
    </sheetView>
  </sheetViews>
  <sheetFormatPr baseColWidth="10" defaultRowHeight="15" x14ac:dyDescent="0.25"/>
  <cols>
    <col min="2" max="2" width="74.85546875" customWidth="1"/>
    <col min="3" max="3" width="1.85546875" customWidth="1"/>
    <col min="4" max="4" width="13.7109375" bestFit="1" customWidth="1"/>
  </cols>
  <sheetData>
    <row r="9" spans="2:14" ht="15.75" x14ac:dyDescent="0.25">
      <c r="B9" s="3" t="s">
        <v>184</v>
      </c>
      <c r="H9" s="20"/>
      <c r="I9" s="20"/>
      <c r="J9" s="20"/>
      <c r="K9" s="20"/>
      <c r="L9" s="20"/>
      <c r="M9" s="20"/>
      <c r="N9" s="20"/>
    </row>
    <row r="10" spans="2:14" x14ac:dyDescent="0.25">
      <c r="H10" s="20"/>
      <c r="I10" s="20"/>
      <c r="J10" s="20"/>
      <c r="K10" s="20"/>
      <c r="L10" s="20"/>
      <c r="M10" s="20"/>
      <c r="N10" s="20"/>
    </row>
    <row r="11" spans="2:14" x14ac:dyDescent="0.25">
      <c r="B11" s="1" t="s">
        <v>185</v>
      </c>
      <c r="H11" s="21"/>
      <c r="I11" s="20"/>
      <c r="J11" s="20"/>
      <c r="K11" s="20"/>
      <c r="L11" s="20"/>
      <c r="M11" s="20"/>
      <c r="N11" s="20"/>
    </row>
    <row r="12" spans="2:14" x14ac:dyDescent="0.25">
      <c r="B12" s="2" t="s">
        <v>167</v>
      </c>
      <c r="H12" s="21"/>
      <c r="I12" s="20"/>
      <c r="J12" s="20"/>
      <c r="K12" s="20"/>
      <c r="L12" s="20"/>
      <c r="M12" s="20"/>
      <c r="N12" s="20"/>
    </row>
    <row r="13" spans="2:14" x14ac:dyDescent="0.25">
      <c r="B13" s="2" t="s">
        <v>168</v>
      </c>
      <c r="H13" s="21"/>
      <c r="I13" s="20"/>
      <c r="J13" s="20"/>
      <c r="K13" s="20"/>
      <c r="L13" s="20"/>
      <c r="M13" s="20"/>
      <c r="N13" s="20"/>
    </row>
    <row r="14" spans="2:14" x14ac:dyDescent="0.25">
      <c r="B14" s="2" t="s">
        <v>169</v>
      </c>
      <c r="H14" s="21"/>
      <c r="I14" s="20"/>
      <c r="J14" s="20"/>
      <c r="K14" s="20"/>
      <c r="L14" s="20"/>
      <c r="M14" s="20"/>
      <c r="N14" s="20"/>
    </row>
    <row r="15" spans="2:14" x14ac:dyDescent="0.25">
      <c r="B15" s="2" t="s">
        <v>170</v>
      </c>
      <c r="H15" s="21"/>
      <c r="I15" s="20"/>
      <c r="J15" s="20"/>
      <c r="K15" s="20"/>
      <c r="L15" s="20"/>
      <c r="M15" s="20"/>
      <c r="N15" s="20"/>
    </row>
    <row r="16" spans="2:14" x14ac:dyDescent="0.25">
      <c r="B16" s="2" t="s">
        <v>171</v>
      </c>
      <c r="H16" s="22"/>
      <c r="I16" s="20"/>
      <c r="J16" s="20"/>
      <c r="K16" s="20"/>
      <c r="L16" s="20"/>
      <c r="M16" s="20"/>
      <c r="N16" s="20"/>
    </row>
    <row r="17" spans="2:14" x14ac:dyDescent="0.25">
      <c r="B17" s="2" t="s">
        <v>110</v>
      </c>
      <c r="H17" s="22"/>
      <c r="I17" s="20"/>
      <c r="J17" s="20"/>
      <c r="K17" s="20"/>
      <c r="L17" s="20"/>
      <c r="M17" s="20"/>
      <c r="N17" s="20"/>
    </row>
    <row r="18" spans="2:14" x14ac:dyDescent="0.25">
      <c r="B18" s="2" t="s">
        <v>118</v>
      </c>
      <c r="H18" s="22"/>
      <c r="I18" s="20"/>
      <c r="J18" s="20"/>
      <c r="K18" s="20"/>
      <c r="L18" s="20"/>
      <c r="M18" s="20"/>
      <c r="N18" s="20"/>
    </row>
    <row r="19" spans="2:14" x14ac:dyDescent="0.25">
      <c r="B19" s="2" t="s">
        <v>95</v>
      </c>
      <c r="H19" s="20"/>
      <c r="I19" s="20"/>
      <c r="J19" s="20"/>
      <c r="K19" s="20"/>
      <c r="L19" s="20"/>
      <c r="M19" s="20"/>
      <c r="N19" s="20"/>
    </row>
    <row r="20" spans="2:14" x14ac:dyDescent="0.25">
      <c r="B20" s="2" t="s">
        <v>96</v>
      </c>
      <c r="H20" s="20"/>
      <c r="I20" s="20"/>
      <c r="J20" s="20"/>
      <c r="K20" s="20"/>
      <c r="L20" s="20"/>
      <c r="M20" s="20"/>
      <c r="N20" s="20"/>
    </row>
    <row r="21" spans="2:14" x14ac:dyDescent="0.25">
      <c r="B21" s="2" t="s">
        <v>178</v>
      </c>
      <c r="H21" s="20"/>
      <c r="I21" s="20"/>
      <c r="J21" s="20"/>
      <c r="K21" s="20"/>
      <c r="L21" s="20"/>
      <c r="M21" s="20"/>
      <c r="N21" s="20"/>
    </row>
    <row r="22" spans="2:14" x14ac:dyDescent="0.25">
      <c r="B22" s="2" t="s">
        <v>179</v>
      </c>
      <c r="H22" s="20"/>
      <c r="I22" s="20"/>
      <c r="J22" s="20"/>
      <c r="K22" s="20"/>
      <c r="L22" s="20"/>
      <c r="M22" s="20"/>
      <c r="N22" s="20"/>
    </row>
    <row r="23" spans="2:14" x14ac:dyDescent="0.25">
      <c r="B23" s="2" t="s">
        <v>180</v>
      </c>
      <c r="H23" s="20"/>
      <c r="I23" s="20"/>
      <c r="J23" s="20"/>
      <c r="K23" s="20"/>
      <c r="L23" s="20"/>
      <c r="M23" s="20"/>
      <c r="N23" s="20"/>
    </row>
    <row r="24" spans="2:14" x14ac:dyDescent="0.25">
      <c r="B24" s="2" t="s">
        <v>181</v>
      </c>
      <c r="H24" s="20"/>
      <c r="I24" s="20"/>
      <c r="J24" s="20"/>
      <c r="K24" s="20"/>
      <c r="L24" s="20"/>
      <c r="M24" s="20"/>
      <c r="N24" s="20"/>
    </row>
    <row r="30" spans="2:14" ht="15.75" x14ac:dyDescent="0.25">
      <c r="B30" s="3" t="s">
        <v>80</v>
      </c>
    </row>
    <row r="31" spans="2:14" x14ac:dyDescent="0.25">
      <c r="B31" t="s">
        <v>81</v>
      </c>
    </row>
    <row r="32" spans="2:14" x14ac:dyDescent="0.25">
      <c r="B32" t="s">
        <v>82</v>
      </c>
    </row>
    <row r="33" spans="2:2" x14ac:dyDescent="0.25">
      <c r="B33" s="64" t="s">
        <v>84</v>
      </c>
    </row>
    <row r="34" spans="2:2" x14ac:dyDescent="0.25">
      <c r="B34" t="s">
        <v>83</v>
      </c>
    </row>
    <row r="47" spans="2:2" x14ac:dyDescent="0.25">
      <c r="B47" s="65" t="s">
        <v>78</v>
      </c>
    </row>
    <row r="48" spans="2:2" ht="73.5" x14ac:dyDescent="0.25">
      <c r="B48" s="66" t="s">
        <v>79</v>
      </c>
    </row>
    <row r="49" spans="2:2" ht="21" x14ac:dyDescent="0.25">
      <c r="B49" s="66" t="s">
        <v>85</v>
      </c>
    </row>
  </sheetData>
  <hyperlinks>
    <hyperlink ref="B19" location="'balance sheet'!A1" display="Statement of Financial Position (IFRS, unaudited)"/>
    <hyperlink ref="B20" location="'cash flow'!A1" display="Statement of Cash Flow (IFRS, unaudited)"/>
    <hyperlink ref="B23" location="'Sales  by business segment'!A1" display="Sales by business segment (Q3, Q1-3, IFRS, unaudited)"/>
    <hyperlink ref="B11" location="'P&amp;L'!A1" display="Statement of Comprehensive Income (Q3, Q1-3, IFRS, unaudited)"/>
    <hyperlink ref="B22" location="'segment reporting Q4'!A1" display="Segment reporting by business unit (Q4, IFRS, unaudited)"/>
    <hyperlink ref="B24" location="'Sales  by region'!A1" display="Sales by region (Q3, Q1-3, IFRS, unaudited)"/>
    <hyperlink ref="B21" location="'segment reporting FY18'!A1" display="Segment reporting by business unit (FY18, IFRS, unaudited)"/>
    <hyperlink ref="B12" location="'Reconciliation Group 2018'!A1" display="Reconciliation according to IFRS (Q1-3, unaudited)"/>
    <hyperlink ref="B17" location="'Basis for guidance'!A1" display="Basis for guidance"/>
    <hyperlink ref="B18" location="'Group base for growth rates'!A1" display="Group base for growth rates"/>
    <hyperlink ref="B13" location="'Reconciliation FMC 2018'!A1" display="Reconciliation Fresenius Medical Care (FY18, unaudited)"/>
    <hyperlink ref="B14" location="'Reconciliation KABI 2018'!A1" display="Reconciliation Fresenius KABI (FY18, unaudited)"/>
    <hyperlink ref="B16" location="'Reconciliation Vamed 2018'!A1" display="Reconciliation Fresenius Vamed (FY18, unaudited)"/>
    <hyperlink ref="B15" location="'Reconciliation Helios 2018'!A1" display="Reconciliation Fresenius Helios (FY18, unaudited)"/>
  </hyperlinks>
  <pageMargins left="0.7" right="0.7" top="0.78740157499999996" bottom="0.78740157499999996" header="0.3" footer="0.3"/>
  <pageSetup paperSize="9" scale="76" orientation="portrait" r:id="rId1"/>
  <colBreaks count="1" manualBreakCount="1">
    <brk id="6" max="1048575"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3">
    <pageSetUpPr fitToPage="1"/>
  </sheetPr>
  <dimension ref="A1:I79"/>
  <sheetViews>
    <sheetView showGridLines="0" zoomScaleNormal="100" workbookViewId="0">
      <selection activeCell="B1" sqref="B1"/>
    </sheetView>
  </sheetViews>
  <sheetFormatPr baseColWidth="10" defaultColWidth="11.42578125" defaultRowHeight="12.75" x14ac:dyDescent="0.2"/>
  <cols>
    <col min="1" max="1" width="2.5703125" style="4" bestFit="1" customWidth="1"/>
    <col min="2" max="2" width="60.42578125" style="4" bestFit="1" customWidth="1"/>
    <col min="3" max="3" width="4.140625" style="4" customWidth="1"/>
    <col min="4" max="5" width="14.28515625" style="4" bestFit="1" customWidth="1"/>
    <col min="6" max="6" width="8.5703125" style="4" bestFit="1" customWidth="1"/>
    <col min="7" max="8" width="14.28515625" style="4" bestFit="1" customWidth="1"/>
    <col min="9" max="9" width="8.5703125" style="4" bestFit="1" customWidth="1"/>
    <col min="10" max="16384" width="11.42578125" style="4"/>
  </cols>
  <sheetData>
    <row r="1" spans="2:9" ht="15" x14ac:dyDescent="0.25">
      <c r="B1" s="2" t="s">
        <v>31</v>
      </c>
      <c r="C1" s="11"/>
    </row>
    <row r="3" spans="2:9" x14ac:dyDescent="0.2">
      <c r="B3" s="7"/>
      <c r="C3" s="7"/>
      <c r="D3" s="16"/>
      <c r="G3" s="16"/>
    </row>
    <row r="4" spans="2:9" x14ac:dyDescent="0.2">
      <c r="B4" s="7" t="s">
        <v>97</v>
      </c>
      <c r="C4" s="7"/>
    </row>
    <row r="5" spans="2:9" x14ac:dyDescent="0.2">
      <c r="B5" s="7"/>
      <c r="C5" s="7"/>
      <c r="D5" s="68"/>
      <c r="E5" s="68"/>
    </row>
    <row r="6" spans="2:9" x14ac:dyDescent="0.2">
      <c r="B6" s="69"/>
      <c r="C6" s="69"/>
      <c r="D6" s="44"/>
      <c r="E6" s="45"/>
    </row>
    <row r="7" spans="2:9" s="18" customFormat="1" ht="21.6" customHeight="1" thickBot="1" x14ac:dyDescent="0.3">
      <c r="B7" s="89" t="s">
        <v>12</v>
      </c>
      <c r="C7" s="89"/>
      <c r="D7" s="90" t="s">
        <v>121</v>
      </c>
      <c r="E7" s="91" t="s">
        <v>122</v>
      </c>
      <c r="F7" s="91" t="s">
        <v>11</v>
      </c>
      <c r="G7" s="90" t="s">
        <v>172</v>
      </c>
      <c r="H7" s="91" t="s">
        <v>119</v>
      </c>
      <c r="I7" s="91" t="s">
        <v>11</v>
      </c>
    </row>
    <row r="8" spans="2:9" s="18" customFormat="1" ht="15" customHeight="1" x14ac:dyDescent="0.25">
      <c r="B8" s="151" t="s">
        <v>13</v>
      </c>
      <c r="C8" s="152"/>
      <c r="D8" s="153">
        <v>8835</v>
      </c>
      <c r="E8" s="93">
        <v>8695</v>
      </c>
      <c r="F8" s="154">
        <v>1.6101207590569294E-2</v>
      </c>
      <c r="G8" s="153">
        <v>33530</v>
      </c>
      <c r="H8" s="93">
        <v>33886</v>
      </c>
      <c r="I8" s="154">
        <v>-1.0505813610340553E-2</v>
      </c>
    </row>
    <row r="9" spans="2:9" s="18" customFormat="1" ht="15" customHeight="1" x14ac:dyDescent="0.25">
      <c r="B9" s="155" t="s">
        <v>36</v>
      </c>
      <c r="C9" s="156"/>
      <c r="D9" s="129">
        <v>-6215</v>
      </c>
      <c r="E9" s="96">
        <v>-6029</v>
      </c>
      <c r="F9" s="157">
        <v>-3.0850887377674573E-2</v>
      </c>
      <c r="G9" s="129">
        <v>-23696</v>
      </c>
      <c r="H9" s="96">
        <v>-23395</v>
      </c>
      <c r="I9" s="157">
        <v>-1.2865997007907673E-2</v>
      </c>
    </row>
    <row r="10" spans="2:9" s="18" customFormat="1" ht="15" customHeight="1" x14ac:dyDescent="0.25">
      <c r="B10" s="158" t="s">
        <v>37</v>
      </c>
      <c r="C10" s="156"/>
      <c r="D10" s="103">
        <v>2620</v>
      </c>
      <c r="E10" s="126">
        <v>2666</v>
      </c>
      <c r="F10" s="159">
        <v>-1.72543135783946E-2</v>
      </c>
      <c r="G10" s="103">
        <v>9834</v>
      </c>
      <c r="H10" s="126">
        <v>10491</v>
      </c>
      <c r="I10" s="159">
        <v>-6.2625107234772659E-2</v>
      </c>
    </row>
    <row r="11" spans="2:9" s="18" customFormat="1" ht="15" customHeight="1" x14ac:dyDescent="0.25">
      <c r="B11" s="155" t="s">
        <v>38</v>
      </c>
      <c r="C11" s="156"/>
      <c r="D11" s="129">
        <v>-1179</v>
      </c>
      <c r="E11" s="96">
        <v>-1412</v>
      </c>
      <c r="F11" s="157">
        <v>0.16501416430594901</v>
      </c>
      <c r="G11" s="129">
        <v>-4719</v>
      </c>
      <c r="H11" s="96">
        <v>-5370</v>
      </c>
      <c r="I11" s="157">
        <v>0.12122905027932961</v>
      </c>
    </row>
    <row r="12" spans="2:9" s="18" customFormat="1" ht="15" customHeight="1" x14ac:dyDescent="0.2">
      <c r="B12" s="155" t="s">
        <v>104</v>
      </c>
      <c r="C12" s="156"/>
      <c r="D12" s="210">
        <v>-21</v>
      </c>
      <c r="E12" s="211">
        <v>21</v>
      </c>
      <c r="F12" s="212" t="s">
        <v>111</v>
      </c>
      <c r="G12" s="210">
        <v>809</v>
      </c>
      <c r="H12" s="211">
        <v>26</v>
      </c>
      <c r="I12" s="212" t="s">
        <v>111</v>
      </c>
    </row>
    <row r="13" spans="2:9" s="18" customFormat="1" ht="15" customHeight="1" x14ac:dyDescent="0.25">
      <c r="B13" s="155" t="s">
        <v>25</v>
      </c>
      <c r="C13" s="156"/>
      <c r="D13" s="129">
        <v>-189</v>
      </c>
      <c r="E13" s="96">
        <v>-183</v>
      </c>
      <c r="F13" s="157">
        <v>-3.2786885245901641E-2</v>
      </c>
      <c r="G13" s="129">
        <v>-673</v>
      </c>
      <c r="H13" s="96">
        <v>-558</v>
      </c>
      <c r="I13" s="157">
        <v>-0.20609318996415771</v>
      </c>
    </row>
    <row r="14" spans="2:9" s="18" customFormat="1" ht="15" customHeight="1" x14ac:dyDescent="0.25">
      <c r="B14" s="158" t="s">
        <v>39</v>
      </c>
      <c r="C14" s="156"/>
      <c r="D14" s="103">
        <v>1231</v>
      </c>
      <c r="E14" s="126">
        <v>1092</v>
      </c>
      <c r="F14" s="159">
        <v>0.12728937728937728</v>
      </c>
      <c r="G14" s="103">
        <v>5251</v>
      </c>
      <c r="H14" s="126">
        <v>4589</v>
      </c>
      <c r="I14" s="159">
        <v>0.14425800828067117</v>
      </c>
    </row>
    <row r="15" spans="2:9" s="18" customFormat="1" ht="15" customHeight="1" x14ac:dyDescent="0.25">
      <c r="B15" s="155" t="s">
        <v>18</v>
      </c>
      <c r="C15" s="156"/>
      <c r="D15" s="129">
        <v>-139</v>
      </c>
      <c r="E15" s="96">
        <v>-164</v>
      </c>
      <c r="F15" s="157">
        <v>0.1524390243902439</v>
      </c>
      <c r="G15" s="129">
        <v>-587</v>
      </c>
      <c r="H15" s="96">
        <v>-667</v>
      </c>
      <c r="I15" s="157">
        <v>0.1199400299850075</v>
      </c>
    </row>
    <row r="16" spans="2:9" s="18" customFormat="1" ht="15" customHeight="1" x14ac:dyDescent="0.25">
      <c r="B16" s="158" t="s">
        <v>40</v>
      </c>
      <c r="C16" s="156"/>
      <c r="D16" s="103">
        <v>-139</v>
      </c>
      <c r="E16" s="126">
        <v>-164</v>
      </c>
      <c r="F16" s="159">
        <v>0.1524390243902439</v>
      </c>
      <c r="G16" s="103">
        <v>-587</v>
      </c>
      <c r="H16" s="126">
        <v>-667</v>
      </c>
      <c r="I16" s="159">
        <v>0.1199400299850075</v>
      </c>
    </row>
    <row r="17" spans="2:9" s="18" customFormat="1" ht="15" customHeight="1" x14ac:dyDescent="0.25">
      <c r="B17" s="158" t="s">
        <v>41</v>
      </c>
      <c r="C17" s="160"/>
      <c r="D17" s="103">
        <v>1092</v>
      </c>
      <c r="E17" s="126">
        <v>928</v>
      </c>
      <c r="F17" s="159">
        <v>0.17672413793103448</v>
      </c>
      <c r="G17" s="103">
        <v>4664</v>
      </c>
      <c r="H17" s="126">
        <v>3922</v>
      </c>
      <c r="I17" s="159">
        <v>0.1891891891891892</v>
      </c>
    </row>
    <row r="18" spans="2:9" s="18" customFormat="1" ht="15" customHeight="1" x14ac:dyDescent="0.25">
      <c r="B18" s="155" t="s">
        <v>19</v>
      </c>
      <c r="C18" s="156"/>
      <c r="D18" s="129">
        <v>-191</v>
      </c>
      <c r="E18" s="96">
        <v>-52</v>
      </c>
      <c r="F18" s="419" t="s">
        <v>111</v>
      </c>
      <c r="G18" s="129">
        <v>-950</v>
      </c>
      <c r="H18" s="96">
        <v>-889</v>
      </c>
      <c r="I18" s="157">
        <v>-6.8616422947131606E-2</v>
      </c>
    </row>
    <row r="19" spans="2:9" s="18" customFormat="1" ht="15" customHeight="1" x14ac:dyDescent="0.25">
      <c r="B19" s="158" t="s">
        <v>42</v>
      </c>
      <c r="C19" s="161"/>
      <c r="D19" s="103">
        <v>901</v>
      </c>
      <c r="E19" s="126">
        <v>876</v>
      </c>
      <c r="F19" s="159">
        <v>2.8538812785388126E-2</v>
      </c>
      <c r="G19" s="103">
        <v>3714</v>
      </c>
      <c r="H19" s="126">
        <v>3033</v>
      </c>
      <c r="I19" s="159">
        <v>0.22453016815034618</v>
      </c>
    </row>
    <row r="20" spans="2:9" s="18" customFormat="1" ht="15" customHeight="1" x14ac:dyDescent="0.25">
      <c r="B20" s="155" t="s">
        <v>43</v>
      </c>
      <c r="C20" s="156"/>
      <c r="D20" s="129">
        <v>-385</v>
      </c>
      <c r="E20" s="96">
        <v>-365</v>
      </c>
      <c r="F20" s="157">
        <v>-5.4794520547945202E-2</v>
      </c>
      <c r="G20" s="129">
        <v>-1687</v>
      </c>
      <c r="H20" s="96">
        <v>-1219</v>
      </c>
      <c r="I20" s="157">
        <v>-0.38392124692370794</v>
      </c>
    </row>
    <row r="21" spans="2:9" s="18" customFormat="1" ht="15" customHeight="1" x14ac:dyDescent="0.25">
      <c r="B21" s="158" t="s">
        <v>64</v>
      </c>
      <c r="C21" s="189" t="s">
        <v>102</v>
      </c>
      <c r="D21" s="103">
        <v>504</v>
      </c>
      <c r="E21" s="126">
        <v>487</v>
      </c>
      <c r="F21" s="159">
        <v>3.4907597535934289E-2</v>
      </c>
      <c r="G21" s="103">
        <v>1871</v>
      </c>
      <c r="H21" s="126">
        <v>1816</v>
      </c>
      <c r="I21" s="159">
        <v>3.0286343612334801E-2</v>
      </c>
    </row>
    <row r="22" spans="2:9" s="18" customFormat="1" ht="15" customHeight="1" x14ac:dyDescent="0.25">
      <c r="B22" s="162" t="s">
        <v>64</v>
      </c>
      <c r="C22" s="188" t="s">
        <v>32</v>
      </c>
      <c r="D22" s="131">
        <v>516</v>
      </c>
      <c r="E22" s="99">
        <v>511</v>
      </c>
      <c r="F22" s="163">
        <v>9.7847358121330719E-3</v>
      </c>
      <c r="G22" s="131">
        <v>2027</v>
      </c>
      <c r="H22" s="99">
        <v>1814</v>
      </c>
      <c r="I22" s="163">
        <v>0.11742006615214995</v>
      </c>
    </row>
    <row r="23" spans="2:9" s="18" customFormat="1" ht="15" customHeight="1" x14ac:dyDescent="0.25">
      <c r="B23" s="164" t="s">
        <v>44</v>
      </c>
      <c r="C23" s="189" t="s">
        <v>102</v>
      </c>
      <c r="D23" s="165">
        <v>0.91</v>
      </c>
      <c r="E23" s="166">
        <v>0.88</v>
      </c>
      <c r="F23" s="167">
        <v>3.4090909090909123E-2</v>
      </c>
      <c r="G23" s="165">
        <v>3.37</v>
      </c>
      <c r="H23" s="166">
        <v>3.28</v>
      </c>
      <c r="I23" s="167">
        <v>2.7439024390243996E-2</v>
      </c>
    </row>
    <row r="24" spans="2:9" s="18" customFormat="1" ht="15" customHeight="1" x14ac:dyDescent="0.25">
      <c r="B24" s="155" t="s">
        <v>45</v>
      </c>
      <c r="C24" s="189" t="s">
        <v>102</v>
      </c>
      <c r="D24" s="168">
        <v>0.9</v>
      </c>
      <c r="E24" s="169">
        <v>0.87</v>
      </c>
      <c r="F24" s="157">
        <v>3.4482758620689689E-2</v>
      </c>
      <c r="G24" s="168">
        <v>3.35</v>
      </c>
      <c r="H24" s="169">
        <v>3.26</v>
      </c>
      <c r="I24" s="157">
        <v>2.7607361963190278E-2</v>
      </c>
    </row>
    <row r="25" spans="2:9" s="18" customFormat="1" ht="15" customHeight="1" x14ac:dyDescent="0.25">
      <c r="B25" s="158" t="s">
        <v>44</v>
      </c>
      <c r="C25" s="189" t="s">
        <v>32</v>
      </c>
      <c r="D25" s="165">
        <v>0.92999999999999972</v>
      </c>
      <c r="E25" s="170">
        <v>0.92</v>
      </c>
      <c r="F25" s="159">
        <v>1.0869565217390952E-2</v>
      </c>
      <c r="G25" s="165">
        <v>3.65</v>
      </c>
      <c r="H25" s="170">
        <v>3.27</v>
      </c>
      <c r="I25" s="159">
        <v>0.11620795107033635</v>
      </c>
    </row>
    <row r="26" spans="2:9" s="18" customFormat="1" ht="15" customHeight="1" x14ac:dyDescent="0.25">
      <c r="B26" s="162" t="s">
        <v>45</v>
      </c>
      <c r="C26" s="189" t="s">
        <v>32</v>
      </c>
      <c r="D26" s="171">
        <v>0.91999999999999993</v>
      </c>
      <c r="E26" s="172">
        <v>0.91</v>
      </c>
      <c r="F26" s="163">
        <v>1.0989010989010877E-2</v>
      </c>
      <c r="G26" s="171">
        <v>3.63</v>
      </c>
      <c r="H26" s="172">
        <v>3.25</v>
      </c>
      <c r="I26" s="163">
        <v>0.11692307692307689</v>
      </c>
    </row>
    <row r="27" spans="2:9" s="18" customFormat="1" ht="15" customHeight="1" x14ac:dyDescent="0.25">
      <c r="B27" s="173" t="s">
        <v>46</v>
      </c>
      <c r="C27" s="174"/>
      <c r="D27" s="175">
        <v>556214954</v>
      </c>
      <c r="E27" s="176">
        <v>554660557</v>
      </c>
      <c r="F27" s="177"/>
      <c r="G27" s="175">
        <v>555543954</v>
      </c>
      <c r="H27" s="176">
        <v>554124656</v>
      </c>
      <c r="I27" s="177"/>
    </row>
    <row r="28" spans="2:9" s="18" customFormat="1" ht="15" customHeight="1" x14ac:dyDescent="0.25">
      <c r="B28" s="164" t="s">
        <v>5</v>
      </c>
      <c r="C28" s="152" t="s">
        <v>35</v>
      </c>
      <c r="D28" s="103">
        <v>1616</v>
      </c>
      <c r="E28" s="123">
        <v>1688</v>
      </c>
      <c r="F28" s="167">
        <v>-4.2654028436018961E-2</v>
      </c>
      <c r="G28" s="103">
        <v>5991</v>
      </c>
      <c r="H28" s="123">
        <v>6267</v>
      </c>
      <c r="I28" s="167">
        <v>-4.4040210627094303E-2</v>
      </c>
    </row>
    <row r="29" spans="2:9" s="18" customFormat="1" ht="15" customHeight="1" x14ac:dyDescent="0.25">
      <c r="B29" s="155" t="s">
        <v>17</v>
      </c>
      <c r="C29" s="156"/>
      <c r="D29" s="129">
        <v>-366</v>
      </c>
      <c r="E29" s="96">
        <v>-380</v>
      </c>
      <c r="F29" s="157">
        <v>3.6842105263157891E-2</v>
      </c>
      <c r="G29" s="129">
        <v>-1430</v>
      </c>
      <c r="H29" s="96">
        <v>-1437</v>
      </c>
      <c r="I29" s="157">
        <v>4.8712595685455815E-3</v>
      </c>
    </row>
    <row r="30" spans="2:9" s="18" customFormat="1" ht="15" customHeight="1" x14ac:dyDescent="0.25">
      <c r="B30" s="178" t="s">
        <v>0</v>
      </c>
      <c r="C30" s="179" t="s">
        <v>35</v>
      </c>
      <c r="D30" s="180">
        <v>1250</v>
      </c>
      <c r="E30" s="181">
        <v>1308</v>
      </c>
      <c r="F30" s="159">
        <v>-4.4342507645259939E-2</v>
      </c>
      <c r="G30" s="180">
        <v>4561</v>
      </c>
      <c r="H30" s="181">
        <v>4830</v>
      </c>
      <c r="I30" s="159">
        <v>-5.56935817805383E-2</v>
      </c>
    </row>
    <row r="31" spans="2:9" s="18" customFormat="1" ht="15" customHeight="1" x14ac:dyDescent="0.25">
      <c r="B31" s="182" t="s">
        <v>27</v>
      </c>
      <c r="C31" s="156" t="s">
        <v>35</v>
      </c>
      <c r="D31" s="183">
        <v>0.18290888511601586</v>
      </c>
      <c r="E31" s="184">
        <v>0.19413456009200691</v>
      </c>
      <c r="F31" s="185"/>
      <c r="G31" s="183">
        <v>0.17867581270504027</v>
      </c>
      <c r="H31" s="184">
        <v>0.18494363453933779</v>
      </c>
      <c r="I31" s="185"/>
    </row>
    <row r="32" spans="2:9" s="18" customFormat="1" ht="15" customHeight="1" x14ac:dyDescent="0.25">
      <c r="B32" s="178" t="s">
        <v>28</v>
      </c>
      <c r="C32" s="179" t="s">
        <v>35</v>
      </c>
      <c r="D32" s="186">
        <v>0.14148273910582909</v>
      </c>
      <c r="E32" s="187">
        <v>0.15043128234617598</v>
      </c>
      <c r="F32" s="117"/>
      <c r="G32" s="186">
        <v>0.13602743811512077</v>
      </c>
      <c r="H32" s="187">
        <v>0.1425367408369238</v>
      </c>
      <c r="I32" s="117"/>
    </row>
    <row r="33" spans="1:3" x14ac:dyDescent="0.2">
      <c r="B33" s="87"/>
    </row>
    <row r="34" spans="1:3" ht="15" x14ac:dyDescent="0.2">
      <c r="A34" s="12"/>
      <c r="B34" s="14" t="s">
        <v>101</v>
      </c>
      <c r="C34" s="13"/>
    </row>
    <row r="35" spans="1:3" ht="15" x14ac:dyDescent="0.2">
      <c r="A35" s="12"/>
      <c r="B35" s="14" t="s">
        <v>103</v>
      </c>
      <c r="C35" s="13"/>
    </row>
    <row r="36" spans="1:3" ht="15" x14ac:dyDescent="0.2">
      <c r="A36" s="12"/>
      <c r="B36" s="88"/>
      <c r="C36" s="13"/>
    </row>
    <row r="79" spans="1:1" x14ac:dyDescent="0.2">
      <c r="A79" s="13"/>
    </row>
  </sheetData>
  <hyperlinks>
    <hyperlink ref="B1" location="overview!A1" display="&lt; back to overview"/>
  </hyperlinks>
  <pageMargins left="0.7" right="0.7" top="0.78740157499999996" bottom="0.78740157499999996" header="0.3" footer="0.3"/>
  <pageSetup paperSize="9" scale="92"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V67"/>
  <sheetViews>
    <sheetView showGridLines="0" zoomScaleNormal="100" zoomScalePageLayoutView="55" workbookViewId="0">
      <selection activeCell="B1" sqref="B1:C1"/>
    </sheetView>
  </sheetViews>
  <sheetFormatPr baseColWidth="10" defaultColWidth="10.7109375" defaultRowHeight="12.75" x14ac:dyDescent="0.2"/>
  <cols>
    <col min="1" max="1" width="0.42578125" style="208" customWidth="1"/>
    <col min="2" max="2" width="10.7109375" style="329"/>
    <col min="3" max="3" width="8.5703125" style="329" customWidth="1"/>
    <col min="4" max="4" width="85.7109375" style="392" customWidth="1"/>
    <col min="5" max="6" width="8.5703125" style="208" customWidth="1"/>
    <col min="7" max="8" width="20" style="208" customWidth="1"/>
    <col min="9" max="16384" width="10.7109375" style="208"/>
  </cols>
  <sheetData>
    <row r="1" spans="2:22" ht="15" x14ac:dyDescent="0.25">
      <c r="B1" s="420" t="s">
        <v>124</v>
      </c>
      <c r="C1" s="420"/>
    </row>
    <row r="2" spans="2:22" ht="11.25" customHeight="1" x14ac:dyDescent="0.25">
      <c r="B2" s="305"/>
      <c r="C2" s="305"/>
    </row>
    <row r="3" spans="2:22" ht="15" x14ac:dyDescent="0.2">
      <c r="B3" s="306"/>
      <c r="C3" s="306"/>
      <c r="D3" s="393" t="s">
        <v>10</v>
      </c>
      <c r="E3" s="255"/>
      <c r="F3" s="255"/>
      <c r="G3" s="255"/>
      <c r="H3" s="255"/>
      <c r="I3" s="255"/>
      <c r="J3" s="255"/>
      <c r="K3" s="255"/>
      <c r="L3" s="255"/>
      <c r="M3" s="255"/>
      <c r="N3" s="255"/>
      <c r="O3" s="255"/>
      <c r="P3" s="255"/>
      <c r="Q3" s="255"/>
      <c r="R3" s="255"/>
      <c r="S3" s="255"/>
      <c r="T3" s="255"/>
      <c r="U3" s="255"/>
      <c r="V3" s="255"/>
    </row>
    <row r="4" spans="2:22" s="209" customFormat="1" ht="15.75" thickBot="1" x14ac:dyDescent="0.3">
      <c r="B4" s="307"/>
      <c r="C4" s="307"/>
      <c r="D4" s="364"/>
      <c r="E4" s="150"/>
      <c r="F4" s="137"/>
      <c r="G4" s="137"/>
      <c r="H4" s="137"/>
      <c r="I4" s="123"/>
      <c r="J4" s="123"/>
      <c r="K4" s="123"/>
      <c r="L4" s="308"/>
      <c r="M4" s="308"/>
      <c r="N4" s="308"/>
      <c r="O4" s="308"/>
      <c r="P4" s="308"/>
      <c r="Q4" s="308"/>
      <c r="R4" s="308"/>
      <c r="S4" s="308"/>
      <c r="T4" s="308"/>
      <c r="U4" s="308"/>
      <c r="V4" s="308"/>
    </row>
    <row r="5" spans="2:22" s="209" customFormat="1" ht="15.75" thickBot="1" x14ac:dyDescent="0.3">
      <c r="B5" s="307"/>
      <c r="C5" s="307"/>
      <c r="D5" s="309" t="s">
        <v>12</v>
      </c>
      <c r="E5" s="213" t="s">
        <v>172</v>
      </c>
      <c r="F5" s="214" t="s">
        <v>119</v>
      </c>
      <c r="G5" s="254" t="s">
        <v>146</v>
      </c>
      <c r="H5" s="254" t="s">
        <v>147</v>
      </c>
      <c r="I5" s="310"/>
      <c r="J5" s="310"/>
      <c r="K5" s="310"/>
      <c r="L5" s="308"/>
      <c r="M5" s="308"/>
      <c r="N5" s="308"/>
      <c r="O5" s="308"/>
      <c r="P5" s="308"/>
      <c r="Q5" s="308"/>
      <c r="R5" s="308"/>
      <c r="S5" s="308"/>
      <c r="T5" s="308"/>
      <c r="U5" s="308"/>
      <c r="V5" s="308"/>
    </row>
    <row r="6" spans="2:22" s="209" customFormat="1" x14ac:dyDescent="0.25">
      <c r="B6" s="311"/>
      <c r="C6" s="311"/>
      <c r="D6" s="394" t="s">
        <v>107</v>
      </c>
      <c r="E6" s="215">
        <v>33530</v>
      </c>
      <c r="F6" s="216">
        <v>33886</v>
      </c>
      <c r="G6" s="217">
        <v>-1.0505813610340553E-2</v>
      </c>
      <c r="H6" s="217">
        <v>2.2516673552499557E-2</v>
      </c>
      <c r="I6" s="93"/>
      <c r="J6" s="93"/>
      <c r="K6" s="93"/>
      <c r="L6" s="308"/>
      <c r="M6" s="308"/>
      <c r="N6" s="308"/>
      <c r="O6" s="308"/>
      <c r="P6" s="308"/>
      <c r="Q6" s="308"/>
      <c r="R6" s="308"/>
      <c r="S6" s="308"/>
      <c r="T6" s="308"/>
      <c r="U6" s="308"/>
      <c r="V6" s="308"/>
    </row>
    <row r="7" spans="2:22" s="209" customFormat="1" x14ac:dyDescent="0.25">
      <c r="B7" s="307"/>
      <c r="C7" s="307"/>
      <c r="D7" s="332" t="s">
        <v>112</v>
      </c>
      <c r="E7" s="218" t="s">
        <v>123</v>
      </c>
      <c r="F7" s="219">
        <v>-486</v>
      </c>
      <c r="G7" s="220"/>
      <c r="H7" s="220"/>
      <c r="I7" s="123"/>
      <c r="J7" s="123"/>
      <c r="K7" s="123"/>
      <c r="L7" s="308"/>
      <c r="M7" s="308"/>
      <c r="N7" s="308"/>
      <c r="O7" s="308"/>
      <c r="P7" s="308"/>
      <c r="Q7" s="308"/>
      <c r="R7" s="308"/>
      <c r="S7" s="308"/>
      <c r="T7" s="308"/>
      <c r="U7" s="308"/>
      <c r="V7" s="308"/>
    </row>
    <row r="8" spans="2:22" s="209" customFormat="1" ht="13.5" thickBot="1" x14ac:dyDescent="0.3">
      <c r="B8" s="311"/>
      <c r="C8" s="311"/>
      <c r="D8" s="344" t="s">
        <v>128</v>
      </c>
      <c r="E8" s="221" t="s">
        <v>123</v>
      </c>
      <c r="F8" s="222">
        <v>-559</v>
      </c>
      <c r="G8" s="223"/>
      <c r="H8" s="223"/>
      <c r="I8" s="93"/>
      <c r="J8" s="93"/>
      <c r="K8" s="93"/>
      <c r="L8" s="308"/>
      <c r="M8" s="308"/>
      <c r="N8" s="308"/>
      <c r="O8" s="308"/>
      <c r="P8" s="308"/>
      <c r="Q8" s="308"/>
      <c r="R8" s="308"/>
      <c r="S8" s="308"/>
      <c r="T8" s="308"/>
      <c r="U8" s="308"/>
      <c r="V8" s="308"/>
    </row>
    <row r="9" spans="2:22" s="209" customFormat="1" ht="13.5" thickBot="1" x14ac:dyDescent="0.3">
      <c r="B9" s="307"/>
      <c r="C9" s="307"/>
      <c r="D9" s="395" t="s">
        <v>129</v>
      </c>
      <c r="E9" s="224">
        <v>33530</v>
      </c>
      <c r="F9" s="225">
        <v>32841</v>
      </c>
      <c r="G9" s="226">
        <v>2.0979872720075517E-2</v>
      </c>
      <c r="H9" s="226">
        <v>5.5053134801010935E-2</v>
      </c>
      <c r="I9" s="123"/>
      <c r="J9" s="123"/>
      <c r="K9" s="123"/>
      <c r="L9" s="308"/>
      <c r="M9" s="308"/>
      <c r="N9" s="308"/>
      <c r="O9" s="308"/>
      <c r="P9" s="308"/>
      <c r="Q9" s="308"/>
      <c r="R9" s="308"/>
      <c r="S9" s="308"/>
      <c r="T9" s="308"/>
      <c r="U9" s="308"/>
      <c r="V9" s="308"/>
    </row>
    <row r="10" spans="2:22" s="209" customFormat="1" x14ac:dyDescent="0.25">
      <c r="B10" s="311"/>
      <c r="C10" s="311"/>
      <c r="D10" s="394"/>
      <c r="E10" s="216"/>
      <c r="F10" s="216"/>
      <c r="G10" s="167"/>
      <c r="H10" s="167"/>
      <c r="I10" s="93"/>
      <c r="J10" s="93"/>
      <c r="K10" s="93"/>
      <c r="L10" s="308"/>
      <c r="M10" s="308"/>
      <c r="N10" s="308"/>
      <c r="O10" s="308"/>
      <c r="P10" s="308"/>
      <c r="Q10" s="308"/>
      <c r="R10" s="308"/>
      <c r="S10" s="308"/>
      <c r="T10" s="308"/>
      <c r="U10" s="308"/>
      <c r="V10" s="308"/>
    </row>
    <row r="11" spans="2:22" s="209" customFormat="1" ht="13.5" thickBot="1" x14ac:dyDescent="0.3">
      <c r="B11" s="316"/>
      <c r="C11" s="316"/>
      <c r="D11" s="394"/>
      <c r="E11" s="216"/>
      <c r="F11" s="216"/>
      <c r="G11" s="167"/>
      <c r="H11" s="167"/>
      <c r="I11" s="123"/>
      <c r="J11" s="123"/>
      <c r="K11" s="123"/>
      <c r="L11" s="308"/>
      <c r="M11" s="308"/>
      <c r="N11" s="308"/>
      <c r="O11" s="308"/>
      <c r="P11" s="308"/>
      <c r="Q11" s="308"/>
      <c r="R11" s="308"/>
      <c r="S11" s="308"/>
      <c r="T11" s="308"/>
      <c r="U11" s="308"/>
      <c r="V11" s="308"/>
    </row>
    <row r="12" spans="2:22" x14ac:dyDescent="0.2">
      <c r="B12" s="308"/>
      <c r="C12" s="308"/>
      <c r="D12" s="326" t="s">
        <v>114</v>
      </c>
      <c r="E12" s="227">
        <v>5251</v>
      </c>
      <c r="F12" s="228">
        <v>4589</v>
      </c>
      <c r="G12" s="229">
        <v>0.14425800828067117</v>
      </c>
      <c r="H12" s="229">
        <v>0.18130311614730879</v>
      </c>
      <c r="I12" s="255"/>
      <c r="J12" s="255"/>
      <c r="K12" s="255"/>
      <c r="L12" s="255"/>
      <c r="M12" s="255"/>
      <c r="N12" s="255"/>
      <c r="O12" s="255"/>
      <c r="P12" s="255"/>
      <c r="Q12" s="255"/>
      <c r="R12" s="255"/>
      <c r="S12" s="255"/>
      <c r="T12" s="255"/>
      <c r="U12" s="255"/>
      <c r="V12" s="255"/>
    </row>
    <row r="13" spans="2:22" x14ac:dyDescent="0.2">
      <c r="B13" s="318"/>
      <c r="C13" s="319"/>
      <c r="D13" s="320" t="s">
        <v>208</v>
      </c>
      <c r="E13" s="230">
        <v>35</v>
      </c>
      <c r="F13" s="231">
        <v>41</v>
      </c>
      <c r="G13" s="220"/>
      <c r="H13" s="220"/>
      <c r="I13" s="255"/>
      <c r="J13" s="255"/>
      <c r="K13" s="255"/>
      <c r="L13" s="255"/>
      <c r="M13" s="255"/>
      <c r="N13" s="255"/>
      <c r="O13" s="255"/>
      <c r="P13" s="255"/>
      <c r="Q13" s="255"/>
      <c r="R13" s="255"/>
      <c r="S13" s="255"/>
      <c r="T13" s="255"/>
      <c r="U13" s="255"/>
      <c r="V13" s="255"/>
    </row>
    <row r="14" spans="2:22" x14ac:dyDescent="0.2">
      <c r="B14" s="308"/>
      <c r="C14" s="308"/>
      <c r="D14" s="320" t="s">
        <v>201</v>
      </c>
      <c r="E14" s="230">
        <v>7</v>
      </c>
      <c r="F14" s="231" t="s">
        <v>123</v>
      </c>
      <c r="G14" s="220"/>
      <c r="H14" s="220"/>
      <c r="I14" s="255"/>
      <c r="J14" s="255"/>
      <c r="K14" s="255"/>
      <c r="L14" s="255"/>
      <c r="M14" s="255"/>
      <c r="N14" s="255"/>
      <c r="O14" s="255"/>
      <c r="P14" s="255"/>
      <c r="Q14" s="255"/>
      <c r="R14" s="255"/>
      <c r="S14" s="255"/>
      <c r="T14" s="255"/>
      <c r="U14" s="255"/>
      <c r="V14" s="255"/>
    </row>
    <row r="15" spans="2:22" x14ac:dyDescent="0.2">
      <c r="B15" s="308"/>
      <c r="C15" s="308"/>
      <c r="D15" s="320" t="s">
        <v>132</v>
      </c>
      <c r="E15" s="230">
        <v>77</v>
      </c>
      <c r="F15" s="231">
        <v>200</v>
      </c>
      <c r="G15" s="220"/>
      <c r="H15" s="220"/>
      <c r="I15" s="255"/>
      <c r="J15" s="255"/>
      <c r="K15" s="255"/>
      <c r="L15" s="255"/>
      <c r="M15" s="255"/>
      <c r="N15" s="255"/>
      <c r="O15" s="255"/>
      <c r="P15" s="255"/>
      <c r="Q15" s="255"/>
      <c r="R15" s="255"/>
      <c r="S15" s="255"/>
      <c r="T15" s="255"/>
      <c r="U15" s="255"/>
      <c r="V15" s="255"/>
    </row>
    <row r="16" spans="2:22" x14ac:dyDescent="0.2">
      <c r="B16" s="321"/>
      <c r="C16" s="321"/>
      <c r="D16" s="320" t="s">
        <v>104</v>
      </c>
      <c r="E16" s="230">
        <v>-809</v>
      </c>
      <c r="F16" s="231" t="s">
        <v>123</v>
      </c>
      <c r="G16" s="220"/>
      <c r="H16" s="220"/>
      <c r="I16" s="255"/>
      <c r="J16" s="255"/>
      <c r="K16" s="255"/>
      <c r="L16" s="255"/>
      <c r="M16" s="255"/>
      <c r="N16" s="255"/>
      <c r="O16" s="255"/>
      <c r="P16" s="255"/>
      <c r="Q16" s="255"/>
      <c r="R16" s="255"/>
      <c r="S16" s="255"/>
      <c r="T16" s="255"/>
      <c r="U16" s="255"/>
      <c r="V16" s="255"/>
    </row>
    <row r="17" spans="2:22" x14ac:dyDescent="0.2">
      <c r="B17" s="321"/>
      <c r="C17" s="321"/>
      <c r="D17" s="322" t="s">
        <v>133</v>
      </c>
      <c r="E17" s="232">
        <v>4561</v>
      </c>
      <c r="F17" s="233">
        <v>4830</v>
      </c>
      <c r="G17" s="159">
        <v>-5.56935817805383E-2</v>
      </c>
      <c r="H17" s="159">
        <v>-2.732919254658385E-2</v>
      </c>
      <c r="I17" s="255"/>
      <c r="J17" s="255"/>
      <c r="K17" s="255"/>
      <c r="L17" s="255"/>
      <c r="M17" s="255"/>
      <c r="N17" s="255"/>
      <c r="O17" s="255"/>
      <c r="P17" s="255"/>
      <c r="Q17" s="255"/>
      <c r="R17" s="255"/>
      <c r="S17" s="255"/>
      <c r="T17" s="255"/>
      <c r="U17" s="255"/>
      <c r="V17" s="255"/>
    </row>
    <row r="18" spans="2:22" ht="13.5" thickBot="1" x14ac:dyDescent="0.25">
      <c r="B18" s="321"/>
      <c r="C18" s="321"/>
      <c r="D18" s="323" t="s">
        <v>134</v>
      </c>
      <c r="E18" s="234" t="s">
        <v>123</v>
      </c>
      <c r="F18" s="235">
        <v>-84</v>
      </c>
      <c r="G18" s="236"/>
      <c r="H18" s="236"/>
      <c r="I18" s="255"/>
      <c r="J18" s="255"/>
      <c r="K18" s="255"/>
      <c r="L18" s="255"/>
      <c r="M18" s="255"/>
      <c r="N18" s="255"/>
      <c r="O18" s="255"/>
      <c r="P18" s="255"/>
      <c r="Q18" s="255"/>
      <c r="R18" s="255"/>
      <c r="S18" s="255"/>
      <c r="T18" s="255"/>
      <c r="U18" s="255"/>
      <c r="V18" s="255"/>
    </row>
    <row r="19" spans="2:22" ht="13.5" thickBot="1" x14ac:dyDescent="0.25">
      <c r="B19" s="321"/>
      <c r="C19" s="321"/>
      <c r="D19" s="324" t="s">
        <v>186</v>
      </c>
      <c r="E19" s="237">
        <v>4561</v>
      </c>
      <c r="F19" s="238">
        <v>4746</v>
      </c>
      <c r="G19" s="239">
        <v>-3.8980193847450488E-2</v>
      </c>
      <c r="H19" s="239">
        <v>-1.0113780025284451E-2</v>
      </c>
      <c r="I19" s="255"/>
      <c r="J19" s="255"/>
      <c r="K19" s="255"/>
      <c r="L19" s="255"/>
      <c r="M19" s="255"/>
      <c r="N19" s="255"/>
      <c r="O19" s="255"/>
      <c r="P19" s="255"/>
      <c r="Q19" s="255"/>
      <c r="R19" s="255"/>
      <c r="S19" s="255"/>
      <c r="T19" s="255"/>
      <c r="U19" s="255"/>
      <c r="V19" s="255"/>
    </row>
    <row r="20" spans="2:22" ht="13.5" thickBot="1" x14ac:dyDescent="0.25">
      <c r="B20" s="321"/>
      <c r="C20" s="321"/>
      <c r="D20" s="325" t="s">
        <v>136</v>
      </c>
      <c r="E20" s="240">
        <v>166</v>
      </c>
      <c r="F20" s="241">
        <v>60</v>
      </c>
      <c r="G20" s="154"/>
      <c r="H20" s="154"/>
      <c r="I20" s="255"/>
      <c r="J20" s="255"/>
      <c r="K20" s="255"/>
      <c r="L20" s="255"/>
      <c r="M20" s="255"/>
      <c r="N20" s="255"/>
      <c r="O20" s="255"/>
      <c r="P20" s="255"/>
      <c r="Q20" s="255"/>
      <c r="R20" s="255"/>
      <c r="S20" s="255"/>
      <c r="T20" s="255"/>
      <c r="U20" s="255"/>
      <c r="V20" s="255"/>
    </row>
    <row r="21" spans="2:22" ht="26.25" thickBot="1" x14ac:dyDescent="0.25">
      <c r="B21" s="321"/>
      <c r="C21" s="321"/>
      <c r="D21" s="324" t="s">
        <v>187</v>
      </c>
      <c r="E21" s="242">
        <v>4727</v>
      </c>
      <c r="F21" s="238">
        <v>4806</v>
      </c>
      <c r="G21" s="239">
        <v>-1.6437786100707449E-2</v>
      </c>
      <c r="H21" s="239">
        <v>1.1860174781523096E-2</v>
      </c>
      <c r="I21" s="255"/>
      <c r="J21" s="255"/>
      <c r="K21" s="255"/>
      <c r="L21" s="255"/>
      <c r="M21" s="255"/>
      <c r="N21" s="255"/>
      <c r="O21" s="255"/>
      <c r="P21" s="255"/>
      <c r="Q21" s="255"/>
      <c r="R21" s="255"/>
      <c r="S21" s="255"/>
      <c r="T21" s="255"/>
      <c r="U21" s="255"/>
      <c r="V21" s="255"/>
    </row>
    <row r="22" spans="2:22" s="209" customFormat="1" x14ac:dyDescent="0.25">
      <c r="B22" s="311"/>
      <c r="C22" s="311"/>
      <c r="D22" s="394"/>
      <c r="E22" s="216"/>
      <c r="F22" s="216"/>
      <c r="G22" s="167"/>
      <c r="H22" s="167"/>
      <c r="I22" s="93"/>
      <c r="J22" s="93"/>
      <c r="K22" s="93"/>
      <c r="L22" s="308"/>
      <c r="M22" s="308"/>
      <c r="N22" s="308"/>
      <c r="O22" s="308"/>
      <c r="P22" s="308"/>
      <c r="Q22" s="308"/>
      <c r="R22" s="308"/>
      <c r="S22" s="308"/>
      <c r="T22" s="308"/>
      <c r="U22" s="308"/>
      <c r="V22" s="308"/>
    </row>
    <row r="23" spans="2:22" s="209" customFormat="1" ht="13.5" thickBot="1" x14ac:dyDescent="0.3">
      <c r="B23" s="316"/>
      <c r="C23" s="316"/>
      <c r="D23" s="394"/>
      <c r="E23" s="216"/>
      <c r="F23" s="216"/>
      <c r="G23" s="167"/>
      <c r="H23" s="167"/>
      <c r="I23" s="123"/>
      <c r="J23" s="123"/>
      <c r="K23" s="123"/>
      <c r="L23" s="308"/>
      <c r="M23" s="308"/>
      <c r="N23" s="308"/>
      <c r="O23" s="308"/>
      <c r="P23" s="308"/>
      <c r="Q23" s="308"/>
      <c r="R23" s="308"/>
      <c r="S23" s="308"/>
      <c r="T23" s="308"/>
      <c r="U23" s="308"/>
      <c r="V23" s="308"/>
    </row>
    <row r="24" spans="2:22" x14ac:dyDescent="0.2">
      <c r="B24" s="321"/>
      <c r="C24" s="321"/>
      <c r="D24" s="326" t="s">
        <v>137</v>
      </c>
      <c r="E24" s="227">
        <v>-587</v>
      </c>
      <c r="F24" s="228">
        <v>-667</v>
      </c>
      <c r="G24" s="229">
        <v>0.1199400299850075</v>
      </c>
      <c r="H24" s="229">
        <v>9.5952023988005994E-2</v>
      </c>
      <c r="I24" s="255"/>
      <c r="J24" s="255"/>
      <c r="K24" s="255"/>
      <c r="L24" s="255"/>
      <c r="M24" s="255"/>
      <c r="N24" s="255"/>
      <c r="O24" s="255"/>
      <c r="P24" s="255"/>
      <c r="Q24" s="255"/>
      <c r="R24" s="255"/>
      <c r="S24" s="255"/>
      <c r="T24" s="255"/>
      <c r="U24" s="255"/>
      <c r="V24" s="255"/>
    </row>
    <row r="25" spans="2:22" x14ac:dyDescent="0.2">
      <c r="B25" s="327"/>
      <c r="C25" s="321"/>
      <c r="D25" s="325" t="s">
        <v>117</v>
      </c>
      <c r="E25" s="240">
        <v>17</v>
      </c>
      <c r="F25" s="241">
        <v>15</v>
      </c>
      <c r="G25" s="154"/>
      <c r="H25" s="154"/>
      <c r="I25" s="255"/>
      <c r="J25" s="255"/>
      <c r="K25" s="255"/>
      <c r="L25" s="255"/>
      <c r="M25" s="255"/>
      <c r="N25" s="255"/>
      <c r="O25" s="255"/>
      <c r="P25" s="255"/>
      <c r="Q25" s="255"/>
      <c r="R25" s="255"/>
      <c r="S25" s="255"/>
      <c r="T25" s="255"/>
      <c r="U25" s="255"/>
      <c r="V25" s="255"/>
    </row>
    <row r="26" spans="2:22" x14ac:dyDescent="0.2">
      <c r="B26" s="328"/>
      <c r="C26" s="321"/>
      <c r="D26" s="322" t="s">
        <v>138</v>
      </c>
      <c r="E26" s="232">
        <v>-570</v>
      </c>
      <c r="F26" s="233">
        <v>-652</v>
      </c>
      <c r="G26" s="159">
        <v>0.12576687116564417</v>
      </c>
      <c r="H26" s="159">
        <v>0.10122699386503067</v>
      </c>
      <c r="I26" s="255"/>
      <c r="J26" s="255"/>
      <c r="K26" s="255"/>
      <c r="L26" s="255"/>
      <c r="M26" s="255"/>
      <c r="N26" s="255"/>
      <c r="O26" s="255"/>
      <c r="P26" s="255"/>
      <c r="Q26" s="255"/>
      <c r="R26" s="255"/>
      <c r="S26" s="255"/>
      <c r="T26" s="255"/>
      <c r="U26" s="255"/>
      <c r="V26" s="255"/>
    </row>
    <row r="27" spans="2:22" ht="13.5" thickBot="1" x14ac:dyDescent="0.25">
      <c r="D27" s="325" t="s">
        <v>134</v>
      </c>
      <c r="E27" s="240" t="s">
        <v>123</v>
      </c>
      <c r="F27" s="241">
        <v>22</v>
      </c>
      <c r="G27" s="154"/>
      <c r="H27" s="154"/>
    </row>
    <row r="28" spans="2:22" ht="13.5" thickBot="1" x14ac:dyDescent="0.25">
      <c r="D28" s="324" t="s">
        <v>188</v>
      </c>
      <c r="E28" s="242">
        <v>-570</v>
      </c>
      <c r="F28" s="238">
        <v>-630</v>
      </c>
      <c r="G28" s="239">
        <v>9.5238095238095233E-2</v>
      </c>
      <c r="H28" s="239">
        <v>6.9841269841269843E-2</v>
      </c>
    </row>
    <row r="29" spans="2:22" ht="15.75" thickBot="1" x14ac:dyDescent="0.3">
      <c r="D29" s="331" t="s">
        <v>136</v>
      </c>
      <c r="E29" s="240">
        <v>7</v>
      </c>
      <c r="F29" s="243">
        <v>2</v>
      </c>
      <c r="G29" s="244"/>
      <c r="H29" s="244"/>
    </row>
    <row r="30" spans="2:22" ht="26.25" thickBot="1" x14ac:dyDescent="0.25">
      <c r="D30" s="324" t="s">
        <v>189</v>
      </c>
      <c r="E30" s="237">
        <v>-563</v>
      </c>
      <c r="F30" s="238">
        <v>-628</v>
      </c>
      <c r="G30" s="239">
        <v>0.1035031847133758</v>
      </c>
      <c r="H30" s="239">
        <v>7.9617834394904455E-2</v>
      </c>
    </row>
    <row r="31" spans="2:22" s="209" customFormat="1" x14ac:dyDescent="0.25">
      <c r="B31" s="311"/>
      <c r="C31" s="311"/>
      <c r="D31" s="394"/>
      <c r="E31" s="216"/>
      <c r="F31" s="216"/>
      <c r="G31" s="167"/>
      <c r="H31" s="167"/>
      <c r="I31" s="93"/>
      <c r="J31" s="93"/>
      <c r="K31" s="93"/>
      <c r="L31" s="308"/>
      <c r="M31" s="308"/>
      <c r="N31" s="308"/>
      <c r="O31" s="308"/>
      <c r="P31" s="308"/>
      <c r="Q31" s="308"/>
      <c r="R31" s="308"/>
      <c r="S31" s="308"/>
      <c r="T31" s="308"/>
      <c r="U31" s="308"/>
      <c r="V31" s="308"/>
    </row>
    <row r="32" spans="2:22" s="209" customFormat="1" ht="13.5" thickBot="1" x14ac:dyDescent="0.3">
      <c r="B32" s="316"/>
      <c r="C32" s="316"/>
      <c r="D32" s="394"/>
      <c r="E32" s="216"/>
      <c r="F32" s="216"/>
      <c r="G32" s="167"/>
      <c r="H32" s="167"/>
      <c r="I32" s="123"/>
      <c r="J32" s="123"/>
      <c r="K32" s="123"/>
      <c r="L32" s="308"/>
      <c r="M32" s="308"/>
      <c r="N32" s="308"/>
      <c r="O32" s="308"/>
      <c r="P32" s="308"/>
      <c r="Q32" s="308"/>
      <c r="R32" s="308"/>
      <c r="S32" s="308"/>
      <c r="T32" s="308"/>
      <c r="U32" s="308"/>
      <c r="V32" s="308"/>
    </row>
    <row r="33" spans="2:22" x14ac:dyDescent="0.2">
      <c r="D33" s="326" t="s">
        <v>139</v>
      </c>
      <c r="E33" s="227">
        <v>-950</v>
      </c>
      <c r="F33" s="228">
        <v>-889</v>
      </c>
      <c r="G33" s="229">
        <v>-6.8616422947131606E-2</v>
      </c>
      <c r="H33" s="229">
        <v>-0.11023622047244094</v>
      </c>
    </row>
    <row r="34" spans="2:22" x14ac:dyDescent="0.2">
      <c r="D34" s="320" t="s">
        <v>208</v>
      </c>
      <c r="E34" s="218">
        <v>-10</v>
      </c>
      <c r="F34" s="219">
        <v>-9</v>
      </c>
      <c r="G34" s="157"/>
      <c r="H34" s="157"/>
    </row>
    <row r="35" spans="2:22" x14ac:dyDescent="0.2">
      <c r="D35" s="332" t="s">
        <v>117</v>
      </c>
      <c r="E35" s="218">
        <v>-5</v>
      </c>
      <c r="F35" s="219">
        <v>-4</v>
      </c>
      <c r="G35" s="157"/>
      <c r="H35" s="157"/>
    </row>
    <row r="36" spans="2:22" x14ac:dyDescent="0.2">
      <c r="D36" s="320" t="s">
        <v>201</v>
      </c>
      <c r="E36" s="240">
        <v>-2</v>
      </c>
      <c r="F36" s="241" t="s">
        <v>123</v>
      </c>
      <c r="G36" s="154"/>
      <c r="H36" s="154"/>
    </row>
    <row r="37" spans="2:22" x14ac:dyDescent="0.2">
      <c r="D37" s="320" t="s">
        <v>132</v>
      </c>
      <c r="E37" s="234">
        <v>-49</v>
      </c>
      <c r="F37" s="235" t="s">
        <v>123</v>
      </c>
      <c r="G37" s="236"/>
      <c r="H37" s="236"/>
    </row>
    <row r="38" spans="2:22" x14ac:dyDescent="0.2">
      <c r="D38" s="320" t="s">
        <v>104</v>
      </c>
      <c r="E38" s="234">
        <v>136</v>
      </c>
      <c r="F38" s="235" t="s">
        <v>123</v>
      </c>
      <c r="G38" s="236"/>
      <c r="H38" s="236"/>
    </row>
    <row r="39" spans="2:22" x14ac:dyDescent="0.2">
      <c r="D39" s="325" t="s">
        <v>109</v>
      </c>
      <c r="E39" s="234" t="s">
        <v>123</v>
      </c>
      <c r="F39" s="235">
        <v>-266</v>
      </c>
      <c r="G39" s="236"/>
      <c r="H39" s="236"/>
    </row>
    <row r="40" spans="2:22" x14ac:dyDescent="0.2">
      <c r="D40" s="322" t="s">
        <v>140</v>
      </c>
      <c r="E40" s="232">
        <v>-880</v>
      </c>
      <c r="F40" s="233">
        <v>-1168</v>
      </c>
      <c r="G40" s="245">
        <v>0.24657534246575341</v>
      </c>
      <c r="H40" s="245">
        <v>0.22003424657534246</v>
      </c>
    </row>
    <row r="41" spans="2:22" ht="13.5" thickBot="1" x14ac:dyDescent="0.25">
      <c r="D41" s="323" t="s">
        <v>134</v>
      </c>
      <c r="E41" s="240" t="s">
        <v>123</v>
      </c>
      <c r="F41" s="241">
        <v>20</v>
      </c>
      <c r="G41" s="236"/>
      <c r="H41" s="236"/>
    </row>
    <row r="42" spans="2:22" ht="13.5" thickBot="1" x14ac:dyDescent="0.25">
      <c r="D42" s="324" t="s">
        <v>190</v>
      </c>
      <c r="E42" s="242">
        <v>-880</v>
      </c>
      <c r="F42" s="238">
        <v>-1148</v>
      </c>
      <c r="G42" s="239">
        <v>0.23344947735191637</v>
      </c>
      <c r="H42" s="239">
        <v>0.20644599303135888</v>
      </c>
    </row>
    <row r="43" spans="2:22" ht="15.75" thickBot="1" x14ac:dyDescent="0.3">
      <c r="D43" s="331" t="s">
        <v>136</v>
      </c>
      <c r="E43" s="240">
        <v>-53</v>
      </c>
      <c r="F43" s="246">
        <v>-19</v>
      </c>
      <c r="G43" s="244"/>
      <c r="H43" s="244"/>
    </row>
    <row r="44" spans="2:22" ht="26.25" thickBot="1" x14ac:dyDescent="0.25">
      <c r="D44" s="324" t="s">
        <v>191</v>
      </c>
      <c r="E44" s="237">
        <v>-933</v>
      </c>
      <c r="F44" s="238">
        <v>-1167</v>
      </c>
      <c r="G44" s="239">
        <v>0.20051413881748073</v>
      </c>
      <c r="H44" s="239">
        <v>0.17395029991431019</v>
      </c>
    </row>
    <row r="45" spans="2:22" s="209" customFormat="1" x14ac:dyDescent="0.25">
      <c r="B45" s="311"/>
      <c r="C45" s="311"/>
      <c r="D45" s="394"/>
      <c r="E45" s="216"/>
      <c r="F45" s="216"/>
      <c r="G45" s="167"/>
      <c r="H45" s="167"/>
      <c r="I45" s="93"/>
      <c r="J45" s="93"/>
      <c r="K45" s="93"/>
      <c r="L45" s="308"/>
      <c r="M45" s="308"/>
      <c r="N45" s="308"/>
      <c r="O45" s="308"/>
      <c r="P45" s="308"/>
      <c r="Q45" s="308"/>
      <c r="R45" s="308"/>
      <c r="S45" s="308"/>
      <c r="T45" s="308"/>
      <c r="U45" s="308"/>
      <c r="V45" s="308"/>
    </row>
    <row r="46" spans="2:22" s="209" customFormat="1" ht="13.5" thickBot="1" x14ac:dyDescent="0.3">
      <c r="B46" s="316"/>
      <c r="C46" s="316"/>
      <c r="D46" s="394"/>
      <c r="E46" s="216"/>
      <c r="F46" s="216"/>
      <c r="G46" s="167"/>
      <c r="H46" s="167"/>
      <c r="I46" s="123"/>
      <c r="J46" s="123"/>
      <c r="K46" s="123"/>
      <c r="L46" s="308"/>
      <c r="M46" s="308"/>
      <c r="N46" s="308"/>
      <c r="O46" s="308"/>
      <c r="P46" s="308"/>
      <c r="Q46" s="308"/>
      <c r="R46" s="308"/>
      <c r="S46" s="308"/>
      <c r="T46" s="308"/>
      <c r="U46" s="308"/>
      <c r="V46" s="308"/>
    </row>
    <row r="47" spans="2:22" x14ac:dyDescent="0.2">
      <c r="D47" s="326" t="s">
        <v>141</v>
      </c>
      <c r="E47" s="227">
        <v>-1687</v>
      </c>
      <c r="F47" s="228">
        <v>-1219</v>
      </c>
      <c r="G47" s="229">
        <v>-0.38392124692370794</v>
      </c>
      <c r="H47" s="229">
        <v>-0.42904019688269074</v>
      </c>
    </row>
    <row r="48" spans="2:22" x14ac:dyDescent="0.2">
      <c r="D48" s="332" t="s">
        <v>132</v>
      </c>
      <c r="E48" s="218">
        <v>-19</v>
      </c>
      <c r="F48" s="219">
        <v>-138</v>
      </c>
      <c r="G48" s="157"/>
      <c r="H48" s="157"/>
    </row>
    <row r="49" spans="2:22" x14ac:dyDescent="0.2">
      <c r="D49" s="325" t="s">
        <v>104</v>
      </c>
      <c r="E49" s="240">
        <v>466</v>
      </c>
      <c r="F49" s="241" t="s">
        <v>123</v>
      </c>
      <c r="G49" s="154"/>
      <c r="H49" s="154"/>
    </row>
    <row r="50" spans="2:22" x14ac:dyDescent="0.2">
      <c r="D50" s="332" t="s">
        <v>109</v>
      </c>
      <c r="E50" s="218" t="s">
        <v>123</v>
      </c>
      <c r="F50" s="219">
        <v>163</v>
      </c>
      <c r="G50" s="157"/>
      <c r="H50" s="157"/>
    </row>
    <row r="51" spans="2:22" x14ac:dyDescent="0.2">
      <c r="D51" s="322" t="s">
        <v>142</v>
      </c>
      <c r="E51" s="247">
        <v>-1240</v>
      </c>
      <c r="F51" s="233">
        <v>-1194</v>
      </c>
      <c r="G51" s="159">
        <v>-3.8525963149078725E-2</v>
      </c>
      <c r="H51" s="159">
        <v>-6.9514237855946404E-2</v>
      </c>
    </row>
    <row r="52" spans="2:22" ht="13.5" thickBot="1" x14ac:dyDescent="0.25">
      <c r="D52" s="323" t="s">
        <v>134</v>
      </c>
      <c r="E52" s="218" t="s">
        <v>123</v>
      </c>
      <c r="F52" s="219">
        <v>30</v>
      </c>
      <c r="G52" s="236"/>
      <c r="H52" s="236"/>
    </row>
    <row r="53" spans="2:22" ht="13.5" thickBot="1" x14ac:dyDescent="0.25">
      <c r="D53" s="324" t="s">
        <v>192</v>
      </c>
      <c r="E53" s="242">
        <v>-1240</v>
      </c>
      <c r="F53" s="238">
        <v>-1164</v>
      </c>
      <c r="G53" s="239">
        <v>-6.5292096219931275E-2</v>
      </c>
      <c r="H53" s="239">
        <v>-9.7079037800687287E-2</v>
      </c>
    </row>
    <row r="54" spans="2:22" s="209" customFormat="1" x14ac:dyDescent="0.25">
      <c r="B54" s="311"/>
      <c r="C54" s="311"/>
      <c r="D54" s="394"/>
      <c r="E54" s="216"/>
      <c r="F54" s="216"/>
      <c r="G54" s="167"/>
      <c r="H54" s="167"/>
      <c r="I54" s="93"/>
      <c r="J54" s="93"/>
      <c r="K54" s="93"/>
      <c r="L54" s="308"/>
      <c r="M54" s="308"/>
      <c r="N54" s="308"/>
      <c r="O54" s="308"/>
      <c r="P54" s="308"/>
      <c r="Q54" s="308"/>
      <c r="R54" s="308"/>
      <c r="S54" s="308"/>
      <c r="T54" s="308"/>
      <c r="U54" s="308"/>
      <c r="V54" s="308"/>
    </row>
    <row r="55" spans="2:22" s="209" customFormat="1" ht="13.5" thickBot="1" x14ac:dyDescent="0.3">
      <c r="B55" s="316"/>
      <c r="C55" s="316"/>
      <c r="D55" s="394"/>
      <c r="E55" s="216"/>
      <c r="F55" s="216"/>
      <c r="G55" s="167"/>
      <c r="H55" s="167"/>
      <c r="I55" s="123"/>
      <c r="J55" s="123"/>
      <c r="K55" s="123"/>
      <c r="L55" s="308"/>
      <c r="M55" s="308"/>
      <c r="N55" s="308"/>
      <c r="O55" s="308"/>
      <c r="P55" s="308"/>
      <c r="Q55" s="308"/>
      <c r="R55" s="308"/>
      <c r="S55" s="308"/>
      <c r="T55" s="308"/>
      <c r="U55" s="308"/>
      <c r="V55" s="308"/>
    </row>
    <row r="56" spans="2:22" x14ac:dyDescent="0.2">
      <c r="D56" s="326" t="s">
        <v>116</v>
      </c>
      <c r="E56" s="227">
        <v>2027</v>
      </c>
      <c r="F56" s="228">
        <v>1814</v>
      </c>
      <c r="G56" s="229">
        <v>0.11742006615214995</v>
      </c>
      <c r="H56" s="229">
        <v>0.15159867695700111</v>
      </c>
    </row>
    <row r="57" spans="2:22" x14ac:dyDescent="0.2">
      <c r="D57" s="320" t="s">
        <v>208</v>
      </c>
      <c r="E57" s="218">
        <v>25</v>
      </c>
      <c r="F57" s="219">
        <v>32</v>
      </c>
      <c r="G57" s="157"/>
      <c r="H57" s="157"/>
    </row>
    <row r="58" spans="2:22" x14ac:dyDescent="0.2">
      <c r="D58" s="325" t="s">
        <v>117</v>
      </c>
      <c r="E58" s="240">
        <v>12</v>
      </c>
      <c r="F58" s="241">
        <v>11</v>
      </c>
      <c r="G58" s="154"/>
      <c r="H58" s="154"/>
    </row>
    <row r="59" spans="2:22" x14ac:dyDescent="0.2">
      <c r="D59" s="332" t="s">
        <v>201</v>
      </c>
      <c r="E59" s="218">
        <v>5</v>
      </c>
      <c r="F59" s="219" t="s">
        <v>123</v>
      </c>
      <c r="G59" s="157"/>
      <c r="H59" s="157"/>
    </row>
    <row r="60" spans="2:22" x14ac:dyDescent="0.2">
      <c r="D60" s="320" t="s">
        <v>132</v>
      </c>
      <c r="E60" s="234">
        <v>9</v>
      </c>
      <c r="F60" s="235">
        <v>62</v>
      </c>
      <c r="G60" s="236"/>
      <c r="H60" s="236"/>
    </row>
    <row r="61" spans="2:22" x14ac:dyDescent="0.2">
      <c r="D61" s="320" t="s">
        <v>104</v>
      </c>
      <c r="E61" s="234">
        <v>-207</v>
      </c>
      <c r="F61" s="248" t="s">
        <v>123</v>
      </c>
      <c r="G61" s="236"/>
      <c r="H61" s="236"/>
    </row>
    <row r="62" spans="2:22" x14ac:dyDescent="0.2">
      <c r="D62" s="320" t="s">
        <v>109</v>
      </c>
      <c r="E62" s="234" t="s">
        <v>123</v>
      </c>
      <c r="F62" s="249">
        <v>-103</v>
      </c>
      <c r="G62" s="236"/>
      <c r="H62" s="236"/>
    </row>
    <row r="63" spans="2:22" x14ac:dyDescent="0.2">
      <c r="D63" s="333" t="s">
        <v>144</v>
      </c>
      <c r="E63" s="250">
        <v>1871</v>
      </c>
      <c r="F63" s="251">
        <v>1816</v>
      </c>
      <c r="G63" s="245">
        <v>3.0286343612334801E-2</v>
      </c>
      <c r="H63" s="245">
        <v>5.9471365638766517E-2</v>
      </c>
    </row>
    <row r="64" spans="2:22" ht="13.5" thickBot="1" x14ac:dyDescent="0.25">
      <c r="D64" s="323" t="s">
        <v>134</v>
      </c>
      <c r="E64" s="252" t="s">
        <v>123</v>
      </c>
      <c r="F64" s="235">
        <v>-12</v>
      </c>
      <c r="G64" s="236"/>
      <c r="H64" s="236"/>
    </row>
    <row r="65" spans="4:8" ht="13.5" thickBot="1" x14ac:dyDescent="0.25">
      <c r="D65" s="324" t="s">
        <v>193</v>
      </c>
      <c r="E65" s="237">
        <v>1871</v>
      </c>
      <c r="F65" s="238">
        <v>1804</v>
      </c>
      <c r="G65" s="239">
        <v>3.7139689578713969E-2</v>
      </c>
      <c r="H65" s="239">
        <v>6.6518847006651879E-2</v>
      </c>
    </row>
    <row r="66" spans="4:8" ht="15.75" thickBot="1" x14ac:dyDescent="0.3">
      <c r="D66" s="331" t="s">
        <v>136</v>
      </c>
      <c r="E66" s="240">
        <v>120</v>
      </c>
      <c r="F66" s="241">
        <v>43</v>
      </c>
      <c r="G66" s="244"/>
      <c r="H66" s="244"/>
    </row>
    <row r="67" spans="4:8" ht="26.25" thickBot="1" x14ac:dyDescent="0.25">
      <c r="D67" s="324" t="s">
        <v>194</v>
      </c>
      <c r="E67" s="242">
        <v>1991</v>
      </c>
      <c r="F67" s="238">
        <v>1847</v>
      </c>
      <c r="G67" s="239">
        <v>7.7964266377910124E-2</v>
      </c>
      <c r="H67" s="239">
        <v>0.10665944775311316</v>
      </c>
    </row>
  </sheetData>
  <mergeCells count="1">
    <mergeCell ref="B1:C1"/>
  </mergeCells>
  <hyperlinks>
    <hyperlink ref="B1" location="Index!A1" display="&lt; zurück zum Index"/>
    <hyperlink ref="B1:C1" location="overview!A1" display="&lt; zurück zum Index"/>
  </hyperlinks>
  <pageMargins left="0.7" right="0.7" top="0.78740157499999996" bottom="0.78740157499999996" header="0.3" footer="0.3"/>
  <pageSetup paperSize="9" scale="68"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V55"/>
  <sheetViews>
    <sheetView showGridLines="0" topLeftCell="A13" zoomScaleNormal="100" zoomScalePageLayoutView="55" workbookViewId="0">
      <selection activeCell="H23" sqref="H23"/>
    </sheetView>
  </sheetViews>
  <sheetFormatPr baseColWidth="10" defaultColWidth="10.7109375" defaultRowHeight="12.75" x14ac:dyDescent="0.2"/>
  <cols>
    <col min="1" max="1" width="0.42578125" style="208" customWidth="1"/>
    <col min="2" max="2" width="10.7109375" style="329"/>
    <col min="3" max="3" width="8.5703125" style="329" customWidth="1"/>
    <col min="4" max="4" width="85.7109375" style="208" customWidth="1"/>
    <col min="5" max="6" width="8.5703125" style="208" customWidth="1"/>
    <col min="7" max="8" width="20" style="208" customWidth="1"/>
    <col min="9" max="16384" width="10.7109375" style="208"/>
  </cols>
  <sheetData>
    <row r="1" spans="2:22" ht="15" x14ac:dyDescent="0.25">
      <c r="B1" s="420" t="s">
        <v>124</v>
      </c>
      <c r="C1" s="420"/>
    </row>
    <row r="2" spans="2:22" ht="11.25" customHeight="1" x14ac:dyDescent="0.2">
      <c r="B2" s="17"/>
      <c r="C2" s="17"/>
    </row>
    <row r="3" spans="2:22" ht="15" x14ac:dyDescent="0.2">
      <c r="B3" s="334"/>
      <c r="C3" s="334"/>
      <c r="D3" s="335" t="s">
        <v>163</v>
      </c>
      <c r="E3" s="255"/>
      <c r="F3" s="255"/>
      <c r="G3" s="255"/>
      <c r="H3" s="255"/>
      <c r="I3" s="255"/>
      <c r="J3" s="255"/>
      <c r="K3" s="255"/>
      <c r="L3" s="255"/>
      <c r="M3" s="255"/>
      <c r="N3" s="255"/>
      <c r="O3" s="255"/>
      <c r="P3" s="255"/>
      <c r="Q3" s="255"/>
      <c r="R3" s="255"/>
      <c r="S3" s="255"/>
      <c r="T3" s="255"/>
      <c r="U3" s="255"/>
      <c r="V3" s="255"/>
    </row>
    <row r="4" spans="2:22" ht="15.75" thickBot="1" x14ac:dyDescent="0.3">
      <c r="B4" s="336"/>
      <c r="C4" s="336"/>
      <c r="D4" s="290"/>
      <c r="E4" s="337"/>
      <c r="F4" s="337"/>
      <c r="G4" s="337"/>
      <c r="H4" s="337"/>
      <c r="I4" s="255"/>
      <c r="J4" s="255"/>
      <c r="K4" s="255"/>
      <c r="L4" s="255"/>
      <c r="M4" s="255"/>
      <c r="N4" s="255"/>
      <c r="O4" s="255"/>
      <c r="P4" s="255"/>
      <c r="Q4" s="255"/>
      <c r="R4" s="255"/>
      <c r="S4" s="255"/>
      <c r="T4" s="255"/>
      <c r="U4" s="255"/>
      <c r="V4" s="255"/>
    </row>
    <row r="5" spans="2:22" s="209" customFormat="1" ht="26.25" thickBot="1" x14ac:dyDescent="0.3">
      <c r="B5" s="307"/>
      <c r="C5" s="307"/>
      <c r="D5" s="325" t="s">
        <v>164</v>
      </c>
      <c r="E5" s="213" t="s">
        <v>172</v>
      </c>
      <c r="F5" s="214" t="s">
        <v>119</v>
      </c>
      <c r="G5" s="254" t="s">
        <v>146</v>
      </c>
      <c r="H5" s="254" t="s">
        <v>147</v>
      </c>
      <c r="I5" s="310"/>
      <c r="J5" s="310"/>
      <c r="K5" s="310"/>
      <c r="L5" s="308"/>
      <c r="M5" s="308"/>
      <c r="N5" s="308"/>
      <c r="O5" s="308"/>
      <c r="P5" s="308"/>
      <c r="Q5" s="308"/>
      <c r="R5" s="308"/>
      <c r="S5" s="308"/>
      <c r="T5" s="308"/>
      <c r="U5" s="308"/>
      <c r="V5" s="308"/>
    </row>
    <row r="6" spans="2:22" s="209" customFormat="1" x14ac:dyDescent="0.2">
      <c r="B6" s="339"/>
      <c r="C6" s="311"/>
      <c r="D6" s="343" t="s">
        <v>107</v>
      </c>
      <c r="E6" s="260">
        <v>16547</v>
      </c>
      <c r="F6" s="261">
        <v>17784</v>
      </c>
      <c r="G6" s="262">
        <v>-6.9556905083220877E-2</v>
      </c>
      <c r="H6" s="262">
        <v>-2.198605488079175E-2</v>
      </c>
      <c r="I6" s="308"/>
      <c r="J6" s="308"/>
      <c r="K6" s="308"/>
      <c r="L6" s="308"/>
      <c r="M6" s="308"/>
      <c r="N6" s="308"/>
      <c r="O6" s="308"/>
      <c r="P6" s="308"/>
    </row>
    <row r="7" spans="2:22" s="209" customFormat="1" ht="15" x14ac:dyDescent="0.25">
      <c r="B7" s="307"/>
      <c r="C7" s="307"/>
      <c r="D7" s="295" t="s">
        <v>148</v>
      </c>
      <c r="E7" s="263" t="s">
        <v>123</v>
      </c>
      <c r="F7" s="264">
        <v>-486</v>
      </c>
      <c r="G7" s="265"/>
      <c r="H7" s="265"/>
      <c r="I7" s="308"/>
      <c r="J7" s="308"/>
      <c r="K7" s="308"/>
      <c r="L7" s="308"/>
      <c r="M7" s="308"/>
      <c r="N7" s="308"/>
      <c r="O7" s="308"/>
      <c r="P7" s="308"/>
    </row>
    <row r="8" spans="2:22" s="209" customFormat="1" ht="13.5" thickBot="1" x14ac:dyDescent="0.25">
      <c r="B8" s="307"/>
      <c r="C8" s="307"/>
      <c r="D8" s="323" t="s">
        <v>231</v>
      </c>
      <c r="E8" s="266" t="s">
        <v>123</v>
      </c>
      <c r="F8" s="267">
        <v>-559</v>
      </c>
      <c r="G8" s="268"/>
      <c r="H8" s="268"/>
      <c r="I8" s="308"/>
      <c r="J8" s="308"/>
      <c r="K8" s="308"/>
      <c r="L8" s="308"/>
      <c r="M8" s="308"/>
      <c r="N8" s="308"/>
      <c r="O8" s="308"/>
      <c r="P8" s="308"/>
    </row>
    <row r="9" spans="2:22" s="209" customFormat="1" ht="13.5" thickBot="1" x14ac:dyDescent="0.25">
      <c r="B9" s="311"/>
      <c r="C9" s="311"/>
      <c r="D9" s="340" t="s">
        <v>149</v>
      </c>
      <c r="E9" s="269">
        <v>16547</v>
      </c>
      <c r="F9" s="270">
        <v>16739</v>
      </c>
      <c r="G9" s="271">
        <v>-1.1470219248461699E-2</v>
      </c>
      <c r="H9" s="272">
        <v>3.9070434315072511E-2</v>
      </c>
      <c r="I9" s="308"/>
      <c r="J9" s="308"/>
      <c r="K9" s="308"/>
      <c r="L9" s="308"/>
      <c r="M9" s="308"/>
      <c r="N9" s="308"/>
      <c r="O9" s="308"/>
      <c r="P9" s="308"/>
    </row>
    <row r="10" spans="2:22" s="209" customFormat="1" ht="16.5" thickBot="1" x14ac:dyDescent="0.3">
      <c r="B10" s="307"/>
      <c r="C10" s="307"/>
      <c r="D10" s="341" t="s">
        <v>150</v>
      </c>
      <c r="E10" s="273" t="s">
        <v>123</v>
      </c>
      <c r="F10" s="274">
        <v>-94</v>
      </c>
      <c r="G10" s="275"/>
      <c r="H10" s="255"/>
      <c r="I10" s="308"/>
      <c r="J10" s="308"/>
      <c r="K10" s="308"/>
      <c r="L10" s="308"/>
      <c r="M10" s="308"/>
      <c r="N10" s="308"/>
      <c r="O10" s="308"/>
      <c r="P10" s="308"/>
    </row>
    <row r="11" spans="2:22" s="209" customFormat="1" ht="13.5" thickBot="1" x14ac:dyDescent="0.25">
      <c r="B11" s="311"/>
      <c r="C11" s="311"/>
      <c r="D11" s="340" t="s">
        <v>151</v>
      </c>
      <c r="E11" s="269">
        <v>16547</v>
      </c>
      <c r="F11" s="270">
        <v>16645</v>
      </c>
      <c r="G11" s="271">
        <v>-5.8876539501351299E-3</v>
      </c>
      <c r="H11" s="272">
        <v>4.4938419945929731E-2</v>
      </c>
      <c r="I11" s="308"/>
      <c r="J11" s="308"/>
      <c r="K11" s="308"/>
      <c r="L11" s="308"/>
      <c r="M11" s="308"/>
      <c r="N11" s="308"/>
      <c r="O11" s="308"/>
      <c r="P11" s="308"/>
    </row>
    <row r="12" spans="2:22" s="209" customFormat="1" x14ac:dyDescent="0.2">
      <c r="B12" s="307"/>
      <c r="C12" s="307"/>
      <c r="D12" s="275"/>
      <c r="E12" s="274"/>
      <c r="F12" s="274"/>
      <c r="G12" s="276"/>
      <c r="H12" s="208"/>
      <c r="I12" s="308"/>
      <c r="J12" s="308"/>
      <c r="K12" s="308"/>
      <c r="L12" s="308"/>
      <c r="M12" s="308"/>
      <c r="N12" s="308"/>
      <c r="O12" s="308"/>
      <c r="P12" s="308"/>
    </row>
    <row r="13" spans="2:22" s="209" customFormat="1" ht="13.5" thickBot="1" x14ac:dyDescent="0.25">
      <c r="B13" s="311"/>
      <c r="C13" s="311"/>
      <c r="D13" s="275"/>
      <c r="E13" s="274"/>
      <c r="F13" s="274"/>
      <c r="G13" s="276"/>
      <c r="H13" s="208"/>
      <c r="I13" s="308"/>
      <c r="J13" s="308"/>
      <c r="K13" s="308"/>
      <c r="L13" s="308"/>
      <c r="M13" s="308"/>
      <c r="N13" s="308"/>
      <c r="O13" s="308"/>
      <c r="P13" s="308"/>
    </row>
    <row r="14" spans="2:22" s="209" customFormat="1" x14ac:dyDescent="0.2">
      <c r="B14" s="316"/>
      <c r="C14" s="316"/>
      <c r="D14" s="317" t="s">
        <v>152</v>
      </c>
      <c r="E14" s="260">
        <v>3038</v>
      </c>
      <c r="F14" s="261">
        <v>2362</v>
      </c>
      <c r="G14" s="277">
        <v>0.28619813717188824</v>
      </c>
      <c r="H14" s="262">
        <v>0.3314987298899239</v>
      </c>
      <c r="I14" s="308"/>
      <c r="J14" s="308"/>
      <c r="K14" s="308"/>
      <c r="L14" s="308"/>
      <c r="M14" s="308"/>
      <c r="N14" s="308"/>
      <c r="O14" s="308"/>
      <c r="P14" s="308"/>
    </row>
    <row r="15" spans="2:22" ht="15" x14ac:dyDescent="0.25">
      <c r="B15" s="308"/>
      <c r="C15" s="308"/>
      <c r="D15" s="295" t="s">
        <v>104</v>
      </c>
      <c r="E15" s="278">
        <v>-809</v>
      </c>
      <c r="F15" s="279" t="s">
        <v>123</v>
      </c>
      <c r="G15" s="280"/>
      <c r="H15" s="265"/>
      <c r="I15" s="255"/>
      <c r="J15" s="255"/>
      <c r="K15" s="255"/>
      <c r="L15" s="255"/>
      <c r="M15" s="255"/>
      <c r="N15" s="255"/>
      <c r="O15" s="255"/>
      <c r="P15" s="255"/>
    </row>
    <row r="16" spans="2:22" x14ac:dyDescent="0.2">
      <c r="B16" s="318"/>
      <c r="C16" s="319"/>
      <c r="D16" s="323" t="s">
        <v>231</v>
      </c>
      <c r="E16" s="281" t="s">
        <v>123</v>
      </c>
      <c r="F16" s="282">
        <v>-84</v>
      </c>
      <c r="G16" s="283"/>
      <c r="H16" s="284"/>
      <c r="I16" s="255"/>
      <c r="J16" s="255"/>
      <c r="K16" s="255"/>
      <c r="L16" s="255"/>
      <c r="M16" s="255"/>
      <c r="N16" s="255"/>
      <c r="O16" s="255"/>
      <c r="P16" s="255"/>
    </row>
    <row r="17" spans="2:16" ht="15.75" x14ac:dyDescent="0.25">
      <c r="B17" s="308"/>
      <c r="C17" s="308"/>
      <c r="D17" s="298" t="s">
        <v>153</v>
      </c>
      <c r="E17" s="285">
        <v>77</v>
      </c>
      <c r="F17" s="286" t="s">
        <v>123</v>
      </c>
      <c r="G17" s="283"/>
      <c r="H17" s="284"/>
      <c r="I17" s="255"/>
      <c r="J17" s="255"/>
      <c r="K17" s="255"/>
      <c r="L17" s="255"/>
      <c r="M17" s="255"/>
      <c r="N17" s="255"/>
      <c r="O17" s="255"/>
      <c r="P17" s="255"/>
    </row>
    <row r="18" spans="2:16" ht="15.75" thickBot="1" x14ac:dyDescent="0.3">
      <c r="B18" s="308"/>
      <c r="C18" s="308"/>
      <c r="D18" s="304" t="s">
        <v>154</v>
      </c>
      <c r="E18" s="287">
        <v>40</v>
      </c>
      <c r="F18" s="288" t="s">
        <v>123</v>
      </c>
      <c r="G18" s="268"/>
      <c r="H18" s="268"/>
      <c r="I18" s="255"/>
      <c r="J18" s="255"/>
      <c r="K18" s="255"/>
      <c r="L18" s="255"/>
      <c r="M18" s="255"/>
      <c r="N18" s="255"/>
      <c r="O18" s="255"/>
      <c r="P18" s="255"/>
    </row>
    <row r="19" spans="2:16" ht="13.5" thickBot="1" x14ac:dyDescent="0.25">
      <c r="B19" s="321"/>
      <c r="C19" s="321"/>
      <c r="D19" s="340" t="s">
        <v>155</v>
      </c>
      <c r="E19" s="269">
        <v>2346</v>
      </c>
      <c r="F19" s="270">
        <v>2278</v>
      </c>
      <c r="G19" s="272">
        <v>2.9850746268656803E-2</v>
      </c>
      <c r="H19" s="272">
        <v>6.3213345039508262E-2</v>
      </c>
      <c r="I19" s="255"/>
      <c r="J19" s="255"/>
      <c r="K19" s="255"/>
      <c r="L19" s="255"/>
      <c r="M19" s="255"/>
      <c r="N19" s="255"/>
      <c r="O19" s="255"/>
      <c r="P19" s="255"/>
    </row>
    <row r="20" spans="2:16" ht="15.75" x14ac:dyDescent="0.25">
      <c r="B20" s="321"/>
      <c r="C20" s="321"/>
      <c r="D20" s="295" t="s">
        <v>150</v>
      </c>
      <c r="E20" s="263" t="s">
        <v>123</v>
      </c>
      <c r="F20" s="264">
        <v>-87</v>
      </c>
      <c r="G20" s="265"/>
      <c r="H20" s="265"/>
      <c r="I20" s="255"/>
      <c r="J20" s="255"/>
      <c r="K20" s="255"/>
      <c r="L20" s="255"/>
      <c r="M20" s="255"/>
      <c r="N20" s="255"/>
      <c r="O20" s="255"/>
      <c r="P20" s="255"/>
    </row>
    <row r="21" spans="2:16" ht="15" x14ac:dyDescent="0.25">
      <c r="B21" s="321"/>
      <c r="C21" s="321"/>
      <c r="D21" s="298" t="s">
        <v>156</v>
      </c>
      <c r="E21" s="281" t="s">
        <v>123</v>
      </c>
      <c r="F21" s="282">
        <v>18</v>
      </c>
      <c r="G21" s="284"/>
      <c r="H21" s="284"/>
      <c r="I21" s="255"/>
      <c r="J21" s="255"/>
      <c r="K21" s="255"/>
      <c r="L21" s="255"/>
      <c r="M21" s="255"/>
      <c r="N21" s="255"/>
      <c r="O21" s="255"/>
      <c r="P21" s="255"/>
    </row>
    <row r="22" spans="2:16" ht="16.5" thickBot="1" x14ac:dyDescent="0.3">
      <c r="B22" s="321"/>
      <c r="C22" s="321"/>
      <c r="D22" s="298" t="s">
        <v>157</v>
      </c>
      <c r="E22" s="273" t="s">
        <v>123</v>
      </c>
      <c r="F22" s="274">
        <v>200</v>
      </c>
      <c r="G22" s="255"/>
      <c r="H22" s="255"/>
      <c r="I22" s="255"/>
      <c r="J22" s="255"/>
      <c r="K22" s="255"/>
      <c r="L22" s="255"/>
      <c r="M22" s="255"/>
      <c r="N22" s="255"/>
      <c r="O22" s="255"/>
      <c r="P22" s="255"/>
    </row>
    <row r="23" spans="2:16" ht="13.5" thickBot="1" x14ac:dyDescent="0.25">
      <c r="B23" s="321"/>
      <c r="C23" s="321"/>
      <c r="D23" s="340" t="s">
        <v>158</v>
      </c>
      <c r="E23" s="269">
        <v>2346</v>
      </c>
      <c r="F23" s="270">
        <v>2409</v>
      </c>
      <c r="G23" s="272">
        <v>-2.6151930261519296E-2</v>
      </c>
      <c r="H23" s="272">
        <v>5.3964300539643961E-3</v>
      </c>
      <c r="I23" s="255"/>
      <c r="J23" s="255"/>
      <c r="K23" s="255"/>
      <c r="L23" s="255"/>
      <c r="M23" s="255"/>
      <c r="N23" s="255"/>
      <c r="O23" s="255"/>
      <c r="P23" s="255"/>
    </row>
    <row r="24" spans="2:16" ht="13.5" thickBot="1" x14ac:dyDescent="0.25">
      <c r="B24" s="321"/>
      <c r="C24" s="321"/>
      <c r="D24" s="275"/>
      <c r="E24" s="289"/>
      <c r="F24" s="274"/>
      <c r="I24" s="255"/>
      <c r="J24" s="255"/>
      <c r="K24" s="255"/>
      <c r="L24" s="255"/>
      <c r="M24" s="255"/>
      <c r="N24" s="255"/>
      <c r="O24" s="255"/>
      <c r="P24" s="255"/>
    </row>
    <row r="25" spans="2:16" x14ac:dyDescent="0.2">
      <c r="B25" s="321"/>
      <c r="C25" s="321"/>
      <c r="D25" s="326" t="s">
        <v>108</v>
      </c>
      <c r="E25" s="260">
        <v>1982</v>
      </c>
      <c r="F25" s="261">
        <v>1280</v>
      </c>
      <c r="G25" s="262">
        <v>0.54843749999999991</v>
      </c>
      <c r="H25" s="262">
        <v>0.59609375000000009</v>
      </c>
      <c r="I25" s="255"/>
      <c r="J25" s="255"/>
      <c r="K25" s="255"/>
      <c r="L25" s="255"/>
      <c r="M25" s="255"/>
      <c r="N25" s="255"/>
      <c r="O25" s="255"/>
      <c r="P25" s="255"/>
    </row>
    <row r="26" spans="2:16" ht="15" x14ac:dyDescent="0.25">
      <c r="B26" s="321"/>
      <c r="C26" s="321"/>
      <c r="D26" s="295" t="s">
        <v>104</v>
      </c>
      <c r="E26" s="278">
        <v>-673</v>
      </c>
      <c r="F26" s="279" t="s">
        <v>123</v>
      </c>
      <c r="G26" s="265"/>
      <c r="H26" s="265"/>
      <c r="I26" s="255"/>
      <c r="J26" s="255"/>
      <c r="K26" s="255"/>
      <c r="L26" s="255"/>
      <c r="M26" s="255"/>
      <c r="N26" s="255"/>
      <c r="O26" s="255"/>
      <c r="P26" s="255"/>
    </row>
    <row r="27" spans="2:16" x14ac:dyDescent="0.2">
      <c r="B27" s="321"/>
      <c r="C27" s="321"/>
      <c r="D27" s="323" t="s">
        <v>231</v>
      </c>
      <c r="E27" s="281" t="s">
        <v>123</v>
      </c>
      <c r="F27" s="282">
        <v>-38</v>
      </c>
      <c r="G27" s="284"/>
      <c r="H27" s="284"/>
      <c r="I27" s="255"/>
      <c r="J27" s="255"/>
      <c r="K27" s="255"/>
      <c r="L27" s="255"/>
      <c r="M27" s="255"/>
      <c r="N27" s="255"/>
      <c r="O27" s="255"/>
      <c r="P27" s="255"/>
    </row>
    <row r="28" spans="2:16" ht="15.75" x14ac:dyDescent="0.25">
      <c r="B28" s="327"/>
      <c r="C28" s="321"/>
      <c r="D28" s="298" t="s">
        <v>153</v>
      </c>
      <c r="E28" s="278">
        <v>28</v>
      </c>
      <c r="F28" s="279" t="s">
        <v>123</v>
      </c>
      <c r="G28" s="265"/>
      <c r="H28" s="265"/>
      <c r="I28" s="255"/>
      <c r="J28" s="255"/>
      <c r="K28" s="255"/>
      <c r="L28" s="255"/>
      <c r="M28" s="255"/>
      <c r="N28" s="255"/>
      <c r="O28" s="255"/>
      <c r="P28" s="255"/>
    </row>
    <row r="29" spans="2:16" ht="15.75" thickBot="1" x14ac:dyDescent="0.3">
      <c r="B29" s="328"/>
      <c r="C29" s="321"/>
      <c r="D29" s="304" t="s">
        <v>154</v>
      </c>
      <c r="E29" s="278">
        <v>40</v>
      </c>
      <c r="F29" s="279" t="s">
        <v>123</v>
      </c>
      <c r="G29" s="265"/>
      <c r="H29" s="265"/>
      <c r="I29" s="255"/>
      <c r="J29" s="255"/>
      <c r="K29" s="255"/>
      <c r="L29" s="255"/>
      <c r="M29" s="255"/>
      <c r="N29" s="255"/>
      <c r="O29" s="255"/>
      <c r="P29" s="255"/>
    </row>
    <row r="30" spans="2:16" ht="13.5" thickBot="1" x14ac:dyDescent="0.25">
      <c r="D30" s="340" t="s">
        <v>159</v>
      </c>
      <c r="E30" s="269">
        <v>1377</v>
      </c>
      <c r="F30" s="270">
        <v>1242</v>
      </c>
      <c r="G30" s="272">
        <v>0.10869565217391308</v>
      </c>
      <c r="H30" s="272">
        <v>0.1376811594202898</v>
      </c>
    </row>
    <row r="31" spans="2:16" ht="15.75" x14ac:dyDescent="0.25">
      <c r="D31" s="295" t="s">
        <v>150</v>
      </c>
      <c r="E31" s="263" t="s">
        <v>123</v>
      </c>
      <c r="F31" s="264">
        <v>-51</v>
      </c>
      <c r="G31" s="265"/>
      <c r="H31" s="265"/>
    </row>
    <row r="32" spans="2:16" ht="15" x14ac:dyDescent="0.25">
      <c r="D32" s="298" t="s">
        <v>156</v>
      </c>
      <c r="E32" s="281" t="s">
        <v>123</v>
      </c>
      <c r="F32" s="282">
        <v>11</v>
      </c>
      <c r="G32" s="284"/>
      <c r="H32" s="284"/>
    </row>
    <row r="33" spans="4:8" ht="15.75" x14ac:dyDescent="0.25">
      <c r="D33" s="298" t="s">
        <v>157</v>
      </c>
      <c r="E33" s="266" t="s">
        <v>123</v>
      </c>
      <c r="F33" s="267">
        <v>200</v>
      </c>
      <c r="G33" s="268"/>
      <c r="H33" s="268"/>
    </row>
    <row r="34" spans="4:8" ht="13.5" thickBot="1" x14ac:dyDescent="0.25">
      <c r="D34" s="325" t="s">
        <v>232</v>
      </c>
      <c r="E34" s="287">
        <v>-192</v>
      </c>
      <c r="F34" s="288">
        <v>-240</v>
      </c>
      <c r="G34" s="268"/>
      <c r="H34" s="268"/>
    </row>
    <row r="35" spans="4:8" ht="13.5" thickBot="1" x14ac:dyDescent="0.25">
      <c r="D35" s="340" t="s">
        <v>160</v>
      </c>
      <c r="E35" s="269">
        <v>1185</v>
      </c>
      <c r="F35" s="270">
        <v>1162</v>
      </c>
      <c r="G35" s="272">
        <v>1.9793459552495785E-2</v>
      </c>
      <c r="H35" s="272">
        <v>4.3029259896729677E-2</v>
      </c>
    </row>
    <row r="37" spans="4:8" ht="15" x14ac:dyDescent="0.25">
      <c r="D37" s="341" t="s">
        <v>161</v>
      </c>
    </row>
    <row r="38" spans="4:8" ht="15" x14ac:dyDescent="0.25">
      <c r="D38" s="341" t="s">
        <v>126</v>
      </c>
    </row>
    <row r="39" spans="4:8" ht="15" x14ac:dyDescent="0.25">
      <c r="D39" s="341"/>
    </row>
    <row r="41" spans="4:8" ht="15" x14ac:dyDescent="0.2">
      <c r="D41" s="335" t="s">
        <v>162</v>
      </c>
    </row>
    <row r="42" spans="4:8" ht="13.5" thickBot="1" x14ac:dyDescent="0.25">
      <c r="D42" s="342"/>
      <c r="E42" s="290"/>
      <c r="F42" s="290"/>
      <c r="G42" s="290"/>
      <c r="H42" s="290"/>
    </row>
    <row r="43" spans="4:8" ht="15.75" thickBot="1" x14ac:dyDescent="0.3">
      <c r="D43" s="325" t="s">
        <v>209</v>
      </c>
      <c r="E43" s="291" t="s">
        <v>172</v>
      </c>
      <c r="F43" s="292" t="s">
        <v>119</v>
      </c>
      <c r="G43" s="254" t="s">
        <v>146</v>
      </c>
      <c r="H43" s="254" t="s">
        <v>147</v>
      </c>
    </row>
    <row r="44" spans="4:8" x14ac:dyDescent="0.2">
      <c r="D44" s="343" t="s">
        <v>114</v>
      </c>
      <c r="E44" s="260">
        <v>3038</v>
      </c>
      <c r="F44" s="261">
        <v>2362</v>
      </c>
      <c r="G44" s="277">
        <v>0.28619813717188824</v>
      </c>
      <c r="H44" s="277">
        <v>0.3314987298899239</v>
      </c>
    </row>
    <row r="45" spans="4:8" ht="15" x14ac:dyDescent="0.25">
      <c r="D45" s="295" t="s">
        <v>104</v>
      </c>
      <c r="E45" s="293">
        <v>-809</v>
      </c>
      <c r="F45" s="294" t="s">
        <v>123</v>
      </c>
      <c r="G45" s="295"/>
      <c r="H45" s="295"/>
    </row>
    <row r="46" spans="4:8" ht="16.5" thickBot="1" x14ac:dyDescent="0.3">
      <c r="D46" s="298" t="s">
        <v>233</v>
      </c>
      <c r="E46" s="296">
        <v>77</v>
      </c>
      <c r="F46" s="297">
        <v>200</v>
      </c>
      <c r="G46" s="298"/>
      <c r="H46" s="298"/>
    </row>
    <row r="47" spans="4:8" ht="13.5" thickBot="1" x14ac:dyDescent="0.25">
      <c r="D47" s="324" t="s">
        <v>133</v>
      </c>
      <c r="E47" s="269">
        <v>2306</v>
      </c>
      <c r="F47" s="270">
        <v>2562</v>
      </c>
      <c r="G47" s="271">
        <v>-9.9921935987509758E-2</v>
      </c>
      <c r="H47" s="271">
        <v>-7.1038251366120186E-2</v>
      </c>
    </row>
    <row r="48" spans="4:8" ht="15.75" thickBot="1" x14ac:dyDescent="0.3">
      <c r="D48" s="341"/>
      <c r="E48" s="299"/>
      <c r="F48" s="300"/>
      <c r="G48" s="301"/>
      <c r="H48" s="301"/>
    </row>
    <row r="49" spans="4:8" x14ac:dyDescent="0.2">
      <c r="D49" s="326" t="s">
        <v>116</v>
      </c>
      <c r="E49" s="260">
        <v>1982</v>
      </c>
      <c r="F49" s="261">
        <v>1280</v>
      </c>
      <c r="G49" s="277">
        <v>0.54843749999999991</v>
      </c>
      <c r="H49" s="277">
        <v>0.59609375000000009</v>
      </c>
    </row>
    <row r="50" spans="4:8" ht="15" x14ac:dyDescent="0.25">
      <c r="D50" s="295" t="s">
        <v>104</v>
      </c>
      <c r="E50" s="293">
        <v>-673</v>
      </c>
      <c r="F50" s="294" t="s">
        <v>123</v>
      </c>
      <c r="G50" s="295"/>
      <c r="H50" s="295"/>
    </row>
    <row r="51" spans="4:8" ht="15.75" x14ac:dyDescent="0.25">
      <c r="D51" s="298" t="s">
        <v>233</v>
      </c>
      <c r="E51" s="293">
        <v>28</v>
      </c>
      <c r="F51" s="294">
        <v>200</v>
      </c>
      <c r="G51" s="295"/>
      <c r="H51" s="295"/>
    </row>
    <row r="52" spans="4:8" ht="15.75" thickBot="1" x14ac:dyDescent="0.3">
      <c r="D52" s="325" t="s">
        <v>234</v>
      </c>
      <c r="E52" s="302" t="s">
        <v>123</v>
      </c>
      <c r="F52" s="303">
        <v>-236</v>
      </c>
      <c r="G52" s="304"/>
      <c r="H52" s="304"/>
    </row>
    <row r="53" spans="4:8" ht="13.5" thickBot="1" x14ac:dyDescent="0.25">
      <c r="D53" s="324" t="s">
        <v>144</v>
      </c>
      <c r="E53" s="269">
        <v>1337</v>
      </c>
      <c r="F53" s="270">
        <v>1244</v>
      </c>
      <c r="G53" s="271">
        <v>7.4758842443729989E-2</v>
      </c>
      <c r="H53" s="271">
        <v>0.10209003215434076</v>
      </c>
    </row>
    <row r="55" spans="4:8" ht="15" x14ac:dyDescent="0.25">
      <c r="D55" s="341" t="s">
        <v>127</v>
      </c>
    </row>
  </sheetData>
  <mergeCells count="1">
    <mergeCell ref="B1:C1"/>
  </mergeCells>
  <hyperlinks>
    <hyperlink ref="B1" location="Index!A1" display="&lt; zurück zum Index"/>
    <hyperlink ref="B1:C1" location="overview!A1" display="&lt; zurück zum Index"/>
  </hyperlinks>
  <pageMargins left="0.7" right="0.7" top="0.78740157499999996" bottom="0.78740157499999996" header="0.3" footer="0.3"/>
  <pageSetup paperSize="9" scale="68"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V21"/>
  <sheetViews>
    <sheetView showGridLines="0" zoomScaleNormal="100" zoomScalePageLayoutView="55" workbookViewId="0">
      <selection activeCell="B1" sqref="B1:C1"/>
    </sheetView>
  </sheetViews>
  <sheetFormatPr baseColWidth="10" defaultColWidth="10.7109375" defaultRowHeight="12.75" x14ac:dyDescent="0.2"/>
  <cols>
    <col min="1" max="1" width="0.42578125" style="208" customWidth="1"/>
    <col min="2" max="2" width="10.7109375" style="329"/>
    <col min="3" max="3" width="8.5703125" style="329" customWidth="1"/>
    <col min="4" max="4" width="85.7109375" style="208" customWidth="1"/>
    <col min="5" max="6" width="8.5703125" style="208" customWidth="1"/>
    <col min="7" max="8" width="20" style="208" customWidth="1"/>
    <col min="9" max="16384" width="10.7109375" style="208"/>
  </cols>
  <sheetData>
    <row r="1" spans="2:22" ht="15" x14ac:dyDescent="0.25">
      <c r="B1" s="420" t="s">
        <v>124</v>
      </c>
      <c r="C1" s="420"/>
    </row>
    <row r="2" spans="2:22" x14ac:dyDescent="0.2">
      <c r="B2" s="17"/>
      <c r="C2" s="17"/>
    </row>
    <row r="3" spans="2:22" ht="15" x14ac:dyDescent="0.2">
      <c r="D3" s="3" t="s">
        <v>1</v>
      </c>
    </row>
    <row r="4" spans="2:22" ht="13.5" thickBot="1" x14ac:dyDescent="0.25">
      <c r="D4" s="290"/>
      <c r="E4" s="290"/>
      <c r="F4" s="290"/>
      <c r="G4" s="290"/>
      <c r="H4" s="290"/>
    </row>
    <row r="5" spans="2:22" s="209" customFormat="1" ht="15.75" thickBot="1" x14ac:dyDescent="0.3">
      <c r="B5" s="307"/>
      <c r="C5" s="307"/>
      <c r="D5" s="309" t="s">
        <v>12</v>
      </c>
      <c r="E5" s="213" t="s">
        <v>172</v>
      </c>
      <c r="F5" s="214" t="s">
        <v>119</v>
      </c>
      <c r="G5" s="254" t="s">
        <v>146</v>
      </c>
      <c r="H5" s="254" t="s">
        <v>147</v>
      </c>
      <c r="I5" s="310"/>
      <c r="J5" s="310"/>
      <c r="K5" s="310"/>
      <c r="L5" s="308"/>
      <c r="M5" s="308"/>
      <c r="N5" s="308"/>
      <c r="O5" s="308"/>
      <c r="P5" s="308"/>
      <c r="Q5" s="308"/>
      <c r="R5" s="308"/>
      <c r="S5" s="308"/>
      <c r="T5" s="308"/>
      <c r="U5" s="308"/>
      <c r="V5" s="308"/>
    </row>
    <row r="6" spans="2:22" ht="13.5" thickBot="1" x14ac:dyDescent="0.25">
      <c r="D6" s="315" t="s">
        <v>107</v>
      </c>
      <c r="E6" s="224">
        <v>6544</v>
      </c>
      <c r="F6" s="225">
        <v>6358</v>
      </c>
      <c r="G6" s="226">
        <v>2.9254482541679838E-2</v>
      </c>
      <c r="H6" s="226">
        <v>7.2035231204781391E-2</v>
      </c>
    </row>
    <row r="7" spans="2:22" x14ac:dyDescent="0.2">
      <c r="D7" s="312"/>
      <c r="E7" s="216"/>
      <c r="F7" s="216"/>
      <c r="G7" s="167"/>
      <c r="H7" s="167"/>
    </row>
    <row r="8" spans="2:22" x14ac:dyDescent="0.2">
      <c r="D8" s="312"/>
      <c r="E8" s="216"/>
      <c r="F8" s="216"/>
      <c r="G8" s="167"/>
      <c r="H8" s="167"/>
    </row>
    <row r="9" spans="2:22" x14ac:dyDescent="0.2">
      <c r="D9" s="325" t="s">
        <v>208</v>
      </c>
      <c r="E9" s="240">
        <v>34</v>
      </c>
      <c r="F9" s="241">
        <v>41</v>
      </c>
      <c r="G9" s="154"/>
      <c r="H9" s="154"/>
    </row>
    <row r="10" spans="2:22" ht="13.5" thickBot="1" x14ac:dyDescent="0.25">
      <c r="D10" s="344" t="s">
        <v>131</v>
      </c>
      <c r="E10" s="221">
        <v>7</v>
      </c>
      <c r="F10" s="222" t="s">
        <v>123</v>
      </c>
      <c r="G10" s="223"/>
      <c r="H10" s="223"/>
    </row>
    <row r="11" spans="2:22" ht="13.5" thickBot="1" x14ac:dyDescent="0.25">
      <c r="D11" s="324" t="s">
        <v>133</v>
      </c>
      <c r="E11" s="242">
        <v>1139</v>
      </c>
      <c r="F11" s="238">
        <v>1177</v>
      </c>
      <c r="G11" s="239">
        <v>-3.228547153780803E-2</v>
      </c>
      <c r="H11" s="239">
        <v>2.0390824129141949E-2</v>
      </c>
    </row>
    <row r="12" spans="2:22" ht="13.5" thickBot="1" x14ac:dyDescent="0.25">
      <c r="D12" s="325" t="s">
        <v>115</v>
      </c>
      <c r="E12" s="240">
        <v>166</v>
      </c>
      <c r="F12" s="241">
        <v>60</v>
      </c>
      <c r="G12" s="154"/>
      <c r="H12" s="154"/>
    </row>
    <row r="13" spans="2:22" ht="13.5" thickBot="1" x14ac:dyDescent="0.25">
      <c r="D13" s="324" t="s">
        <v>165</v>
      </c>
      <c r="E13" s="237">
        <v>1305</v>
      </c>
      <c r="F13" s="238">
        <v>1237</v>
      </c>
      <c r="G13" s="239">
        <v>5.4971705739692789E-2</v>
      </c>
      <c r="H13" s="239">
        <v>0.10428455941794668</v>
      </c>
    </row>
    <row r="14" spans="2:22" x14ac:dyDescent="0.2">
      <c r="D14" s="345"/>
      <c r="E14" s="216"/>
      <c r="F14" s="216"/>
      <c r="G14" s="167"/>
      <c r="H14" s="167"/>
    </row>
    <row r="15" spans="2:22" x14ac:dyDescent="0.2">
      <c r="D15" s="325"/>
      <c r="E15" s="241"/>
      <c r="F15" s="241"/>
      <c r="G15" s="154"/>
      <c r="H15" s="154"/>
    </row>
    <row r="16" spans="2:22" x14ac:dyDescent="0.2">
      <c r="D16" s="332" t="s">
        <v>208</v>
      </c>
      <c r="E16" s="234">
        <v>24</v>
      </c>
      <c r="F16" s="235">
        <v>32</v>
      </c>
      <c r="G16" s="236"/>
      <c r="H16" s="236"/>
    </row>
    <row r="17" spans="4:8" x14ac:dyDescent="0.2">
      <c r="D17" s="320" t="s">
        <v>131</v>
      </c>
      <c r="E17" s="234">
        <v>5</v>
      </c>
      <c r="F17" s="235"/>
      <c r="G17" s="236"/>
      <c r="H17" s="236"/>
    </row>
    <row r="18" spans="4:8" ht="13.5" thickBot="1" x14ac:dyDescent="0.25">
      <c r="D18" s="325" t="s">
        <v>109</v>
      </c>
      <c r="E18" s="234" t="s">
        <v>123</v>
      </c>
      <c r="F18" s="235">
        <v>-30</v>
      </c>
      <c r="G18" s="236"/>
      <c r="H18" s="236"/>
    </row>
    <row r="19" spans="4:8" ht="13.5" thickBot="1" x14ac:dyDescent="0.25">
      <c r="D19" s="324" t="s">
        <v>144</v>
      </c>
      <c r="E19" s="242">
        <v>742</v>
      </c>
      <c r="F19" s="238">
        <v>702</v>
      </c>
      <c r="G19" s="239">
        <v>5.6980056980056926E-2</v>
      </c>
      <c r="H19" s="239">
        <v>0.11680911680911676</v>
      </c>
    </row>
    <row r="20" spans="4:8" ht="13.5" thickBot="1" x14ac:dyDescent="0.25">
      <c r="D20" s="331" t="s">
        <v>136</v>
      </c>
      <c r="E20" s="240">
        <v>120</v>
      </c>
      <c r="F20" s="241">
        <v>43</v>
      </c>
      <c r="G20" s="259"/>
      <c r="H20" s="259"/>
    </row>
    <row r="21" spans="4:8" ht="13.5" thickBot="1" x14ac:dyDescent="0.25">
      <c r="D21" s="330" t="s">
        <v>195</v>
      </c>
      <c r="E21" s="237">
        <v>862</v>
      </c>
      <c r="F21" s="238">
        <v>745</v>
      </c>
      <c r="G21" s="239">
        <v>0.15704697986577187</v>
      </c>
      <c r="H21" s="239">
        <v>0.21342281879194624</v>
      </c>
    </row>
  </sheetData>
  <mergeCells count="1">
    <mergeCell ref="B1:C1"/>
  </mergeCells>
  <hyperlinks>
    <hyperlink ref="B1" location="Index!A1" display="&lt; zurück zum Index"/>
    <hyperlink ref="B1:C1" location="overview!A1" display="&lt; zurück zum Index"/>
  </hyperlinks>
  <pageMargins left="0.7" right="0.7" top="0.78740157499999996" bottom="0.78740157499999996" header="0.3" footer="0.3"/>
  <pageSetup paperSize="9" scale="68"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G13"/>
  <sheetViews>
    <sheetView showGridLines="0" zoomScaleNormal="100" zoomScalePageLayoutView="55" workbookViewId="0">
      <selection activeCell="B1" sqref="B1:C1"/>
    </sheetView>
  </sheetViews>
  <sheetFormatPr baseColWidth="10" defaultColWidth="10.7109375" defaultRowHeight="12.75" x14ac:dyDescent="0.2"/>
  <cols>
    <col min="1" max="1" width="0.42578125" style="208" customWidth="1"/>
    <col min="2" max="2" width="10.7109375" style="329"/>
    <col min="3" max="3" width="8.5703125" style="329" customWidth="1"/>
    <col min="4" max="4" width="89.42578125" style="208" customWidth="1"/>
    <col min="5" max="6" width="8.5703125" style="208" customWidth="1"/>
    <col min="7" max="7" width="11.28515625" style="208" bestFit="1" customWidth="1"/>
    <col min="8" max="8" width="20" style="208" customWidth="1"/>
    <col min="9" max="16384" width="10.7109375" style="208"/>
  </cols>
  <sheetData>
    <row r="1" spans="2:7" ht="15" x14ac:dyDescent="0.25">
      <c r="B1" s="420" t="s">
        <v>124</v>
      </c>
      <c r="C1" s="420"/>
    </row>
    <row r="3" spans="2:7" ht="15" x14ac:dyDescent="0.2">
      <c r="B3" s="208"/>
      <c r="D3" s="3" t="s">
        <v>2</v>
      </c>
    </row>
    <row r="4" spans="2:7" ht="13.5" thickBot="1" x14ac:dyDescent="0.25">
      <c r="D4" s="290"/>
      <c r="E4" s="290"/>
      <c r="F4" s="290"/>
      <c r="G4" s="290"/>
    </row>
    <row r="5" spans="2:7" ht="15.75" thickBot="1" x14ac:dyDescent="0.3">
      <c r="D5" s="338" t="s">
        <v>12</v>
      </c>
      <c r="E5" s="253" t="s">
        <v>172</v>
      </c>
      <c r="F5" s="214" t="s">
        <v>119</v>
      </c>
      <c r="G5" s="254" t="s">
        <v>146</v>
      </c>
    </row>
    <row r="6" spans="2:7" ht="13.5" thickBot="1" x14ac:dyDescent="0.25">
      <c r="D6" s="315" t="s">
        <v>107</v>
      </c>
      <c r="E6" s="224">
        <v>8993</v>
      </c>
      <c r="F6" s="225">
        <v>8668</v>
      </c>
      <c r="G6" s="239">
        <f>E6/F6-1</f>
        <v>3.7494231656668209E-2</v>
      </c>
    </row>
    <row r="7" spans="2:7" ht="13.5" thickBot="1" x14ac:dyDescent="0.25">
      <c r="D7" s="325" t="s">
        <v>166</v>
      </c>
      <c r="E7" s="257">
        <v>230</v>
      </c>
      <c r="F7" s="235" t="s">
        <v>123</v>
      </c>
      <c r="G7" s="236"/>
    </row>
    <row r="8" spans="2:7" ht="13.5" thickBot="1" x14ac:dyDescent="0.25">
      <c r="D8" s="324" t="s">
        <v>151</v>
      </c>
      <c r="E8" s="258">
        <f>+E6+E7</f>
        <v>9223</v>
      </c>
      <c r="F8" s="238">
        <f>+F6</f>
        <v>8668</v>
      </c>
      <c r="G8" s="239">
        <f>E8/F8-1</f>
        <v>6.4028610982925782E-2</v>
      </c>
    </row>
    <row r="9" spans="2:7" x14ac:dyDescent="0.2">
      <c r="D9" s="345"/>
      <c r="E9" s="216"/>
      <c r="F9" s="216"/>
      <c r="G9" s="167"/>
    </row>
    <row r="10" spans="2:7" ht="13.5" thickBot="1" x14ac:dyDescent="0.25">
      <c r="D10" s="312"/>
      <c r="E10" s="216"/>
      <c r="F10" s="216"/>
      <c r="G10" s="167"/>
    </row>
    <row r="11" spans="2:7" ht="13.5" thickBot="1" x14ac:dyDescent="0.25">
      <c r="D11" s="330" t="s">
        <v>152</v>
      </c>
      <c r="E11" s="242">
        <v>1052</v>
      </c>
      <c r="F11" s="238">
        <v>1052</v>
      </c>
      <c r="G11" s="239">
        <f>E11/F11-1</f>
        <v>0</v>
      </c>
    </row>
    <row r="12" spans="2:7" ht="13.5" thickBot="1" x14ac:dyDescent="0.25">
      <c r="D12" s="325" t="s">
        <v>166</v>
      </c>
      <c r="E12" s="240">
        <v>27</v>
      </c>
      <c r="F12" s="241" t="s">
        <v>123</v>
      </c>
      <c r="G12" s="154"/>
    </row>
    <row r="13" spans="2:7" ht="13.5" thickBot="1" x14ac:dyDescent="0.25">
      <c r="D13" s="324" t="s">
        <v>125</v>
      </c>
      <c r="E13" s="237">
        <f>+E11+E12</f>
        <v>1079</v>
      </c>
      <c r="F13" s="238">
        <f>+F11</f>
        <v>1052</v>
      </c>
      <c r="G13" s="239">
        <f>E13/F13-1</f>
        <v>2.5665399239543696E-2</v>
      </c>
    </row>
  </sheetData>
  <mergeCells count="1">
    <mergeCell ref="B1:C1"/>
  </mergeCells>
  <hyperlinks>
    <hyperlink ref="B1" location="Index!A1" display="&lt; zurück zum Index"/>
    <hyperlink ref="B1:C1" location="overview!A1" display="&lt; zurück zum Index"/>
  </hyperlinks>
  <pageMargins left="0.7" right="0.7" top="0.78740157499999996" bottom="0.78740157499999996" header="0.3" footer="0.3"/>
  <pageSetup paperSize="9" scale="68"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Q13"/>
  <sheetViews>
    <sheetView showGridLines="0" zoomScaleNormal="100" zoomScalePageLayoutView="55" workbookViewId="0"/>
  </sheetViews>
  <sheetFormatPr baseColWidth="10" defaultColWidth="10.7109375" defaultRowHeight="12.75" x14ac:dyDescent="0.2"/>
  <cols>
    <col min="1" max="1" width="0.42578125" style="208" customWidth="1"/>
    <col min="2" max="2" width="10.7109375" style="329"/>
    <col min="3" max="3" width="8.5703125" style="329" customWidth="1"/>
    <col min="4" max="4" width="90" style="208" customWidth="1"/>
    <col min="5" max="6" width="7.85546875" style="208" bestFit="1" customWidth="1"/>
    <col min="7" max="7" width="11.28515625" style="208" bestFit="1" customWidth="1"/>
    <col min="8" max="16384" width="10.7109375" style="208"/>
  </cols>
  <sheetData>
    <row r="1" spans="2:17" ht="15" x14ac:dyDescent="0.25">
      <c r="B1" s="420" t="s">
        <v>124</v>
      </c>
      <c r="C1" s="420"/>
    </row>
    <row r="2" spans="2:17" x14ac:dyDescent="0.2">
      <c r="B2" s="17"/>
      <c r="C2" s="17"/>
    </row>
    <row r="3" spans="2:17" ht="15" x14ac:dyDescent="0.2">
      <c r="B3" s="334"/>
      <c r="C3" s="334"/>
      <c r="D3" s="3" t="s">
        <v>3</v>
      </c>
      <c r="H3" s="255"/>
      <c r="I3" s="255"/>
      <c r="J3" s="255"/>
      <c r="K3" s="255"/>
      <c r="L3" s="255"/>
      <c r="M3" s="255"/>
      <c r="N3" s="255"/>
      <c r="O3" s="255"/>
      <c r="P3" s="255"/>
      <c r="Q3" s="255"/>
    </row>
    <row r="4" spans="2:17" ht="13.5" thickBot="1" x14ac:dyDescent="0.25">
      <c r="B4" s="306"/>
      <c r="C4" s="306"/>
      <c r="D4" s="290"/>
      <c r="E4" s="290"/>
      <c r="F4" s="290"/>
      <c r="G4" s="290"/>
      <c r="H4" s="255"/>
      <c r="I4" s="255"/>
      <c r="J4" s="255"/>
      <c r="K4" s="255"/>
      <c r="L4" s="255"/>
      <c r="M4" s="255"/>
      <c r="N4" s="255"/>
      <c r="O4" s="255"/>
      <c r="P4" s="255"/>
      <c r="Q4" s="255"/>
    </row>
    <row r="5" spans="2:17" ht="15.75" thickBot="1" x14ac:dyDescent="0.3">
      <c r="D5" s="338" t="s">
        <v>12</v>
      </c>
      <c r="E5" s="253" t="s">
        <v>172</v>
      </c>
      <c r="F5" s="214" t="s">
        <v>119</v>
      </c>
      <c r="G5" s="254" t="s">
        <v>146</v>
      </c>
    </row>
    <row r="6" spans="2:17" s="207" customFormat="1" ht="13.5" thickBot="1" x14ac:dyDescent="0.25">
      <c r="B6" s="346"/>
      <c r="C6" s="346"/>
      <c r="D6" s="315" t="s">
        <v>107</v>
      </c>
      <c r="E6" s="224">
        <v>1688</v>
      </c>
      <c r="F6" s="225">
        <v>1228</v>
      </c>
      <c r="G6" s="239">
        <f>E6/F6-1</f>
        <v>0.37459283387622144</v>
      </c>
      <c r="H6" s="256"/>
      <c r="I6" s="256"/>
      <c r="J6" s="256"/>
      <c r="K6" s="256"/>
      <c r="L6" s="256"/>
      <c r="M6" s="256"/>
      <c r="N6" s="256"/>
      <c r="O6" s="256"/>
      <c r="P6" s="256"/>
      <c r="Q6" s="256"/>
    </row>
    <row r="7" spans="2:17" ht="13.5" thickBot="1" x14ac:dyDescent="0.25">
      <c r="B7" s="336"/>
      <c r="C7" s="336"/>
      <c r="D7" s="325" t="s">
        <v>166</v>
      </c>
      <c r="E7" s="257">
        <v>-230</v>
      </c>
      <c r="F7" s="235" t="s">
        <v>123</v>
      </c>
      <c r="G7" s="236"/>
      <c r="H7" s="255"/>
      <c r="I7" s="255"/>
      <c r="J7" s="255"/>
      <c r="K7" s="255"/>
      <c r="L7" s="255"/>
      <c r="M7" s="255"/>
      <c r="N7" s="255"/>
      <c r="O7" s="255"/>
      <c r="P7" s="255"/>
      <c r="Q7" s="255"/>
    </row>
    <row r="8" spans="2:17" ht="13.5" thickBot="1" x14ac:dyDescent="0.25">
      <c r="D8" s="324" t="s">
        <v>151</v>
      </c>
      <c r="E8" s="258">
        <f>+E6+E7</f>
        <v>1458</v>
      </c>
      <c r="F8" s="238">
        <f>+F6</f>
        <v>1228</v>
      </c>
      <c r="G8" s="239">
        <f>E8/F8-1</f>
        <v>0.18729641693811083</v>
      </c>
    </row>
    <row r="9" spans="2:17" x14ac:dyDescent="0.2">
      <c r="D9" s="345"/>
      <c r="E9" s="216"/>
      <c r="F9" s="216"/>
      <c r="G9" s="167"/>
    </row>
    <row r="10" spans="2:17" ht="13.5" thickBot="1" x14ac:dyDescent="0.25">
      <c r="D10" s="312"/>
      <c r="E10" s="216"/>
      <c r="F10" s="216"/>
      <c r="G10" s="167"/>
    </row>
    <row r="11" spans="2:17" ht="13.5" thickBot="1" x14ac:dyDescent="0.25">
      <c r="D11" s="330" t="s">
        <v>152</v>
      </c>
      <c r="E11" s="242">
        <v>110</v>
      </c>
      <c r="F11" s="238">
        <v>76</v>
      </c>
      <c r="G11" s="239">
        <f>E11/F11-1</f>
        <v>0.44736842105263164</v>
      </c>
    </row>
    <row r="12" spans="2:17" ht="13.5" thickBot="1" x14ac:dyDescent="0.25">
      <c r="D12" s="325" t="s">
        <v>166</v>
      </c>
      <c r="E12" s="240">
        <v>-27</v>
      </c>
      <c r="F12" s="241" t="s">
        <v>123</v>
      </c>
      <c r="G12" s="154"/>
    </row>
    <row r="13" spans="2:17" ht="13.5" thickBot="1" x14ac:dyDescent="0.25">
      <c r="D13" s="324" t="s">
        <v>125</v>
      </c>
      <c r="E13" s="237">
        <f>+E11+E12</f>
        <v>83</v>
      </c>
      <c r="F13" s="238">
        <f>+F11</f>
        <v>76</v>
      </c>
      <c r="G13" s="239">
        <f>E13/F13-1</f>
        <v>9.210526315789469E-2</v>
      </c>
    </row>
  </sheetData>
  <mergeCells count="1">
    <mergeCell ref="B1:C1"/>
  </mergeCells>
  <hyperlinks>
    <hyperlink ref="B1" location="Index!A1" display="&lt; zurück zum Index"/>
    <hyperlink ref="B1:C1" location="overview!A1" display="&lt; zurück zum Index"/>
  </hyperlinks>
  <pageMargins left="0.7" right="0.7" top="0.78740157499999996" bottom="0.78740157499999996" header="0.3" footer="0.3"/>
  <pageSetup paperSize="9" scale="68"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K38"/>
  <sheetViews>
    <sheetView showGridLines="0" workbookViewId="0">
      <selection activeCell="B1" sqref="B1"/>
    </sheetView>
  </sheetViews>
  <sheetFormatPr baseColWidth="10" defaultRowHeight="15" x14ac:dyDescent="0.25"/>
  <cols>
    <col min="1" max="1" width="3.42578125" customWidth="1"/>
    <col min="2" max="2" width="64.28515625" customWidth="1"/>
    <col min="3" max="3" width="13.7109375" bestFit="1" customWidth="1"/>
    <col min="4" max="4" width="17.7109375" customWidth="1"/>
    <col min="5" max="5" width="2.85546875" customWidth="1"/>
    <col min="7" max="7" width="1.7109375" customWidth="1"/>
  </cols>
  <sheetData>
    <row r="1" spans="2:11" x14ac:dyDescent="0.25">
      <c r="B1" s="11" t="s">
        <v>31</v>
      </c>
    </row>
    <row r="3" spans="2:11" x14ac:dyDescent="0.25">
      <c r="B3" s="5" t="s">
        <v>205</v>
      </c>
    </row>
    <row r="4" spans="2:11" x14ac:dyDescent="0.25">
      <c r="B4" s="5" t="s">
        <v>206</v>
      </c>
    </row>
    <row r="5" spans="2:11" x14ac:dyDescent="0.25">
      <c r="D5" s="364"/>
      <c r="F5" s="365"/>
      <c r="H5" s="364"/>
    </row>
    <row r="6" spans="2:11" ht="39" x14ac:dyDescent="0.25">
      <c r="B6" t="s">
        <v>197</v>
      </c>
      <c r="D6" s="366" t="s">
        <v>10</v>
      </c>
      <c r="E6" s="364"/>
      <c r="F6" s="366" t="s">
        <v>4</v>
      </c>
      <c r="G6" s="364"/>
      <c r="H6" s="366" t="s">
        <v>1</v>
      </c>
    </row>
    <row r="7" spans="2:11" x14ac:dyDescent="0.25">
      <c r="B7" t="s">
        <v>198</v>
      </c>
      <c r="D7" s="365"/>
      <c r="F7" s="364"/>
      <c r="H7" s="364"/>
    </row>
    <row r="8" spans="2:11" x14ac:dyDescent="0.25">
      <c r="B8" s="367" t="s">
        <v>198</v>
      </c>
      <c r="C8" s="368"/>
      <c r="D8" s="369">
        <v>33530</v>
      </c>
      <c r="E8" s="368"/>
      <c r="F8" s="369">
        <v>16547</v>
      </c>
      <c r="G8" s="368"/>
      <c r="H8" s="369">
        <v>6544</v>
      </c>
    </row>
    <row r="9" spans="2:11" x14ac:dyDescent="0.25">
      <c r="B9" s="364" t="s">
        <v>199</v>
      </c>
      <c r="D9" s="370">
        <f>+F9</f>
        <v>-521</v>
      </c>
      <c r="F9" s="370">
        <v>-521</v>
      </c>
      <c r="H9" s="370"/>
    </row>
    <row r="10" spans="2:11" x14ac:dyDescent="0.25">
      <c r="B10" s="367" t="s">
        <v>200</v>
      </c>
      <c r="C10" s="368"/>
      <c r="D10" s="369">
        <f>+D8+D9</f>
        <v>33009</v>
      </c>
      <c r="E10" s="368"/>
      <c r="F10" s="369">
        <f>+F8+F9</f>
        <v>16026</v>
      </c>
      <c r="G10" s="368"/>
      <c r="H10" s="369">
        <f>+H8+H9</f>
        <v>6544</v>
      </c>
    </row>
    <row r="11" spans="2:11" x14ac:dyDescent="0.25">
      <c r="B11" s="364"/>
      <c r="D11" s="365"/>
      <c r="F11" s="364"/>
      <c r="H11" s="364"/>
    </row>
    <row r="12" spans="2:11" x14ac:dyDescent="0.25">
      <c r="B12" s="371" t="s">
        <v>235</v>
      </c>
      <c r="C12" s="372"/>
      <c r="D12" s="373"/>
      <c r="E12" s="372"/>
      <c r="F12" s="371"/>
      <c r="G12" s="372"/>
      <c r="H12" s="371">
        <v>34</v>
      </c>
    </row>
    <row r="13" spans="2:11" x14ac:dyDescent="0.25">
      <c r="B13" s="374" t="s">
        <v>201</v>
      </c>
      <c r="C13" s="375"/>
      <c r="D13" s="376"/>
      <c r="E13" s="375"/>
      <c r="F13" s="374"/>
      <c r="G13" s="375"/>
      <c r="H13" s="374">
        <v>7</v>
      </c>
      <c r="K13" s="123"/>
    </row>
    <row r="14" spans="2:11" x14ac:dyDescent="0.25">
      <c r="B14" s="377" t="s">
        <v>202</v>
      </c>
      <c r="C14" s="378"/>
      <c r="D14" s="379"/>
      <c r="E14" s="378"/>
      <c r="F14" s="377"/>
      <c r="G14" s="378"/>
      <c r="H14" s="369">
        <v>1139</v>
      </c>
    </row>
    <row r="15" spans="2:11" x14ac:dyDescent="0.25">
      <c r="B15" s="364"/>
      <c r="D15" s="365"/>
      <c r="F15" s="364"/>
      <c r="H15" s="364"/>
    </row>
    <row r="16" spans="2:11" x14ac:dyDescent="0.25">
      <c r="B16" s="367" t="s">
        <v>203</v>
      </c>
      <c r="C16" s="368"/>
      <c r="D16" s="369">
        <v>2027</v>
      </c>
      <c r="E16" s="368"/>
      <c r="F16" s="369">
        <v>1982</v>
      </c>
      <c r="H16" s="380"/>
    </row>
    <row r="17" spans="2:8" x14ac:dyDescent="0.25">
      <c r="B17" s="381" t="s">
        <v>104</v>
      </c>
      <c r="C17" s="382"/>
      <c r="D17" s="383">
        <f>+F17+466</f>
        <v>-207</v>
      </c>
      <c r="E17" s="382"/>
      <c r="F17" s="384">
        <v>-673</v>
      </c>
      <c r="H17" s="385"/>
    </row>
    <row r="18" spans="2:8" x14ac:dyDescent="0.25">
      <c r="B18" s="371" t="s">
        <v>132</v>
      </c>
      <c r="C18" s="372"/>
      <c r="D18" s="386">
        <f>+F18-19</f>
        <v>9</v>
      </c>
      <c r="E18" s="372"/>
      <c r="F18" s="387">
        <v>28</v>
      </c>
      <c r="H18" s="388"/>
    </row>
    <row r="19" spans="2:8" x14ac:dyDescent="0.25">
      <c r="B19" s="371" t="s">
        <v>207</v>
      </c>
      <c r="C19" s="372"/>
      <c r="D19" s="386">
        <v>25</v>
      </c>
      <c r="E19" s="372"/>
      <c r="F19" s="387"/>
      <c r="H19" s="388"/>
    </row>
    <row r="20" spans="2:8" x14ac:dyDescent="0.25">
      <c r="B20" s="371" t="s">
        <v>117</v>
      </c>
      <c r="C20" s="372"/>
      <c r="D20" s="386">
        <v>12</v>
      </c>
      <c r="E20" s="372"/>
      <c r="F20" s="387"/>
      <c r="H20" s="388"/>
    </row>
    <row r="21" spans="2:8" x14ac:dyDescent="0.25">
      <c r="B21" s="374" t="s">
        <v>201</v>
      </c>
      <c r="C21" s="375"/>
      <c r="D21" s="389">
        <v>5</v>
      </c>
      <c r="E21" s="375"/>
      <c r="F21" s="390"/>
      <c r="H21" s="388"/>
    </row>
    <row r="22" spans="2:8" x14ac:dyDescent="0.25">
      <c r="B22" s="367" t="s">
        <v>144</v>
      </c>
      <c r="C22" s="368"/>
      <c r="D22" s="369">
        <f>+D16+D17+D18+D19+D20+D21</f>
        <v>1871</v>
      </c>
      <c r="E22" s="368"/>
      <c r="F22" s="369">
        <f>+F16+F17+F18+F19+F20+F21</f>
        <v>1337</v>
      </c>
      <c r="H22" s="380"/>
    </row>
    <row r="23" spans="2:8" x14ac:dyDescent="0.25">
      <c r="B23" s="364" t="s">
        <v>199</v>
      </c>
      <c r="D23" s="391">
        <f>+ROUND(F23*31%,0)</f>
        <v>1</v>
      </c>
      <c r="F23" s="388">
        <v>4</v>
      </c>
      <c r="H23" s="388"/>
    </row>
    <row r="24" spans="2:8" x14ac:dyDescent="0.25">
      <c r="B24" s="367" t="s">
        <v>204</v>
      </c>
      <c r="C24" s="368"/>
      <c r="D24" s="369">
        <f>+D22+D23</f>
        <v>1872</v>
      </c>
      <c r="E24" s="368"/>
      <c r="F24" s="369">
        <f>+F22+F23</f>
        <v>1341</v>
      </c>
      <c r="H24" s="380"/>
    </row>
    <row r="25" spans="2:8" x14ac:dyDescent="0.25">
      <c r="D25" s="364"/>
      <c r="F25" s="364"/>
      <c r="H25" s="364"/>
    </row>
    <row r="26" spans="2:8" x14ac:dyDescent="0.25">
      <c r="D26" s="364"/>
      <c r="F26" s="364"/>
      <c r="H26" s="364"/>
    </row>
    <row r="27" spans="2:8" x14ac:dyDescent="0.25">
      <c r="B27" s="208"/>
    </row>
    <row r="28" spans="2:8" x14ac:dyDescent="0.25">
      <c r="B28" s="208"/>
      <c r="C28" s="208"/>
      <c r="D28" s="208"/>
      <c r="E28" s="208"/>
      <c r="F28" s="208"/>
    </row>
    <row r="29" spans="2:8" x14ac:dyDescent="0.25">
      <c r="B29" s="208"/>
      <c r="C29" s="208"/>
      <c r="D29" s="208"/>
      <c r="E29" s="208"/>
      <c r="F29" s="208"/>
    </row>
    <row r="30" spans="2:8" x14ac:dyDescent="0.25">
      <c r="B30" s="208"/>
      <c r="C30" s="208"/>
      <c r="D30" s="208"/>
      <c r="E30" s="208"/>
      <c r="F30" s="208"/>
    </row>
    <row r="31" spans="2:8" x14ac:dyDescent="0.25">
      <c r="B31" s="208"/>
      <c r="C31" s="208"/>
      <c r="D31" s="208"/>
      <c r="E31" s="208"/>
      <c r="F31" s="208"/>
    </row>
    <row r="32" spans="2:8" x14ac:dyDescent="0.25">
      <c r="B32" s="208"/>
      <c r="C32" s="208"/>
      <c r="D32" s="208"/>
      <c r="E32" s="208"/>
      <c r="F32" s="208"/>
    </row>
    <row r="33" spans="2:6" x14ac:dyDescent="0.25">
      <c r="B33" s="208"/>
      <c r="C33" s="208"/>
      <c r="D33" s="208"/>
      <c r="E33" s="208"/>
      <c r="F33" s="208"/>
    </row>
    <row r="34" spans="2:6" x14ac:dyDescent="0.25">
      <c r="B34" s="208"/>
      <c r="C34" s="208"/>
      <c r="D34" s="208"/>
      <c r="E34" s="208"/>
      <c r="F34" s="208"/>
    </row>
    <row r="35" spans="2:6" x14ac:dyDescent="0.25">
      <c r="B35" s="208"/>
      <c r="C35" s="208"/>
      <c r="D35" s="208"/>
      <c r="E35" s="208"/>
      <c r="F35" s="208"/>
    </row>
    <row r="36" spans="2:6" x14ac:dyDescent="0.25">
      <c r="B36" s="208"/>
      <c r="C36" s="208"/>
      <c r="D36" s="208"/>
      <c r="E36" s="208"/>
      <c r="F36" s="208"/>
    </row>
    <row r="37" spans="2:6" x14ac:dyDescent="0.25">
      <c r="C37" s="208"/>
      <c r="D37" s="208"/>
      <c r="E37" s="208"/>
      <c r="F37" s="208"/>
    </row>
    <row r="38" spans="2:6" x14ac:dyDescent="0.25">
      <c r="C38" s="208"/>
      <c r="D38" s="208"/>
      <c r="E38" s="208"/>
      <c r="F38" s="208"/>
    </row>
  </sheetData>
  <hyperlinks>
    <hyperlink ref="B1" location="overview!A1" display="&lt; back to overview"/>
  </hyperlinks>
  <pageMargins left="0.7" right="0.7" top="0.78740157499999996" bottom="0.78740157499999996" header="0.3" footer="0.3"/>
  <pageSetup paperSize="9"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L73"/>
  <sheetViews>
    <sheetView showGridLines="0" workbookViewId="0">
      <selection activeCell="B1" sqref="B1"/>
    </sheetView>
  </sheetViews>
  <sheetFormatPr baseColWidth="10" defaultRowHeight="15" x14ac:dyDescent="0.25"/>
  <cols>
    <col min="1" max="1" width="3.42578125" customWidth="1"/>
    <col min="2" max="2" width="85.140625" bestFit="1" customWidth="1"/>
    <col min="3" max="3" width="3.28515625" customWidth="1"/>
    <col min="4" max="4" width="13.7109375" bestFit="1" customWidth="1"/>
    <col min="5" max="5" width="23" customWidth="1"/>
  </cols>
  <sheetData>
    <row r="1" spans="2:12" x14ac:dyDescent="0.25">
      <c r="B1" s="11" t="s">
        <v>31</v>
      </c>
      <c r="C1" s="11"/>
    </row>
    <row r="3" spans="2:12" x14ac:dyDescent="0.25">
      <c r="B3" s="6" t="s">
        <v>118</v>
      </c>
      <c r="C3" s="6"/>
    </row>
    <row r="7" spans="2:12" ht="15.75" thickBot="1" x14ac:dyDescent="0.3">
      <c r="B7" s="89" t="s">
        <v>12</v>
      </c>
      <c r="C7" s="89"/>
      <c r="D7" s="194" t="s">
        <v>122</v>
      </c>
      <c r="E7" s="195" t="s">
        <v>119</v>
      </c>
    </row>
    <row r="8" spans="2:12" x14ac:dyDescent="0.25">
      <c r="B8" s="312" t="s">
        <v>107</v>
      </c>
      <c r="C8" s="121"/>
      <c r="D8" s="102">
        <v>8695</v>
      </c>
      <c r="E8" s="347">
        <v>33886</v>
      </c>
    </row>
    <row r="9" spans="2:12" x14ac:dyDescent="0.25">
      <c r="B9" s="313" t="s">
        <v>112</v>
      </c>
      <c r="C9" s="128"/>
      <c r="D9" s="129">
        <v>-99</v>
      </c>
      <c r="E9" s="211">
        <v>-486</v>
      </c>
    </row>
    <row r="10" spans="2:12" ht="15.75" thickBot="1" x14ac:dyDescent="0.3">
      <c r="B10" s="314" t="s">
        <v>128</v>
      </c>
      <c r="C10" s="133"/>
      <c r="D10" s="134">
        <v>-306</v>
      </c>
      <c r="E10" s="348">
        <v>-559</v>
      </c>
      <c r="F10" s="193"/>
    </row>
    <row r="11" spans="2:12" ht="15.75" thickBot="1" x14ac:dyDescent="0.3">
      <c r="B11" s="315" t="s">
        <v>129</v>
      </c>
      <c r="C11" s="135"/>
      <c r="D11" s="357">
        <f>SUM(D8:D10)</f>
        <v>8290</v>
      </c>
      <c r="E11" s="349">
        <f>SUM(E8:E10)</f>
        <v>32841</v>
      </c>
      <c r="F11" s="193"/>
    </row>
    <row r="12" spans="2:12" ht="15.75" thickBot="1" x14ac:dyDescent="0.3">
      <c r="B12" s="121"/>
      <c r="C12" s="121"/>
      <c r="D12" s="123"/>
      <c r="E12" s="347"/>
      <c r="F12" s="193"/>
    </row>
    <row r="13" spans="2:12" ht="15.75" thickBot="1" x14ac:dyDescent="0.3">
      <c r="B13" s="198" t="s">
        <v>114</v>
      </c>
      <c r="C13" s="198"/>
      <c r="D13" s="147">
        <v>1092</v>
      </c>
      <c r="E13" s="350">
        <v>4589</v>
      </c>
      <c r="F13" s="193"/>
      <c r="L13" s="123"/>
    </row>
    <row r="14" spans="2:12" x14ac:dyDescent="0.25">
      <c r="B14" s="320" t="s">
        <v>130</v>
      </c>
      <c r="C14" s="196"/>
      <c r="D14" s="203">
        <v>16</v>
      </c>
      <c r="E14" s="351">
        <v>41</v>
      </c>
      <c r="F14" s="193"/>
    </row>
    <row r="15" spans="2:12" x14ac:dyDescent="0.25">
      <c r="B15" s="320" t="s">
        <v>131</v>
      </c>
      <c r="C15" s="200"/>
      <c r="D15" s="103" t="s">
        <v>123</v>
      </c>
      <c r="E15" s="351"/>
      <c r="F15" s="193"/>
    </row>
    <row r="16" spans="2:12" x14ac:dyDescent="0.25">
      <c r="B16" s="320" t="s">
        <v>132</v>
      </c>
      <c r="C16" s="200"/>
      <c r="D16" s="129">
        <v>200</v>
      </c>
      <c r="E16" s="351">
        <v>200</v>
      </c>
      <c r="F16" s="193"/>
    </row>
    <row r="17" spans="2:6" ht="15.75" thickBot="1" x14ac:dyDescent="0.3">
      <c r="B17" s="320" t="s">
        <v>104</v>
      </c>
      <c r="C17" s="197"/>
      <c r="D17" s="103" t="s">
        <v>123</v>
      </c>
      <c r="E17" s="351" t="s">
        <v>123</v>
      </c>
      <c r="F17" s="193"/>
    </row>
    <row r="18" spans="2:6" ht="15.75" thickBot="1" x14ac:dyDescent="0.3">
      <c r="B18" s="198" t="s">
        <v>133</v>
      </c>
      <c r="C18" s="198"/>
      <c r="D18" s="358">
        <f>SUM(D13:D17)</f>
        <v>1308</v>
      </c>
      <c r="E18" s="356">
        <f>SUM(E13:E17)</f>
        <v>4830</v>
      </c>
      <c r="F18" s="193"/>
    </row>
    <row r="19" spans="2:6" x14ac:dyDescent="0.25">
      <c r="B19" s="320" t="s">
        <v>134</v>
      </c>
      <c r="C19" s="320"/>
      <c r="D19" s="129">
        <v>-64</v>
      </c>
      <c r="E19" s="211">
        <v>-84</v>
      </c>
      <c r="F19" s="193"/>
    </row>
    <row r="20" spans="2:6" ht="15.75" thickBot="1" x14ac:dyDescent="0.3">
      <c r="B20" s="325" t="s">
        <v>136</v>
      </c>
      <c r="C20" s="197"/>
      <c r="D20" s="103">
        <v>46</v>
      </c>
      <c r="E20" s="352">
        <v>60</v>
      </c>
      <c r="F20" s="193"/>
    </row>
    <row r="21" spans="2:6" ht="15.75" thickBot="1" x14ac:dyDescent="0.3">
      <c r="B21" s="324" t="s">
        <v>135</v>
      </c>
      <c r="C21" s="199"/>
      <c r="D21" s="359">
        <f>SUM(D18:D20)</f>
        <v>1290</v>
      </c>
      <c r="E21" s="353">
        <f>SUM(E18:E20)</f>
        <v>4806</v>
      </c>
      <c r="F21" s="193"/>
    </row>
    <row r="22" spans="2:6" ht="15.75" thickBot="1" x14ac:dyDescent="0.3">
      <c r="B22" s="198"/>
      <c r="C22" s="198"/>
      <c r="D22" s="354"/>
      <c r="E22" s="354"/>
      <c r="F22" s="193"/>
    </row>
    <row r="23" spans="2:6" ht="15.75" thickBot="1" x14ac:dyDescent="0.3">
      <c r="B23" s="198" t="s">
        <v>116</v>
      </c>
      <c r="C23" s="198"/>
      <c r="D23" s="147">
        <v>511</v>
      </c>
      <c r="E23" s="238">
        <v>1814</v>
      </c>
      <c r="F23" s="193"/>
    </row>
    <row r="24" spans="2:6" x14ac:dyDescent="0.25">
      <c r="B24" s="332" t="s">
        <v>143</v>
      </c>
      <c r="C24" s="201"/>
      <c r="D24" s="204">
        <v>12</v>
      </c>
      <c r="E24" s="231">
        <v>32</v>
      </c>
      <c r="F24" s="193"/>
    </row>
    <row r="25" spans="2:6" x14ac:dyDescent="0.25">
      <c r="B25" s="325" t="s">
        <v>117</v>
      </c>
      <c r="C25" s="202"/>
      <c r="D25" s="192">
        <v>5</v>
      </c>
      <c r="E25" s="241">
        <v>11</v>
      </c>
      <c r="F25" s="193"/>
    </row>
    <row r="26" spans="2:6" x14ac:dyDescent="0.25">
      <c r="B26" s="332" t="s">
        <v>131</v>
      </c>
      <c r="C26" s="202"/>
      <c r="D26" s="103" t="s">
        <v>123</v>
      </c>
      <c r="E26" s="219" t="s">
        <v>123</v>
      </c>
      <c r="F26" s="193"/>
    </row>
    <row r="27" spans="2:6" x14ac:dyDescent="0.25">
      <c r="B27" s="320" t="s">
        <v>132</v>
      </c>
      <c r="C27" s="202"/>
      <c r="D27" s="153">
        <v>62</v>
      </c>
      <c r="E27" s="235">
        <v>62</v>
      </c>
      <c r="F27" s="193"/>
    </row>
    <row r="28" spans="2:6" x14ac:dyDescent="0.25">
      <c r="B28" s="320" t="s">
        <v>104</v>
      </c>
      <c r="C28" s="202"/>
      <c r="D28" s="103" t="s">
        <v>123</v>
      </c>
      <c r="E28" s="355" t="s">
        <v>123</v>
      </c>
      <c r="F28" s="167"/>
    </row>
    <row r="29" spans="2:6" x14ac:dyDescent="0.25">
      <c r="B29" s="320" t="s">
        <v>109</v>
      </c>
      <c r="C29" s="202"/>
      <c r="D29" s="103">
        <v>-103</v>
      </c>
      <c r="E29" s="355">
        <v>-103</v>
      </c>
      <c r="F29" s="154"/>
    </row>
    <row r="30" spans="2:6" x14ac:dyDescent="0.25">
      <c r="B30" s="333" t="s">
        <v>144</v>
      </c>
      <c r="C30" s="202"/>
      <c r="D30" s="360">
        <f>SUM(D23:D29)</f>
        <v>487</v>
      </c>
      <c r="E30" s="251">
        <f>SUM(E23:E29)</f>
        <v>1816</v>
      </c>
      <c r="F30" s="208"/>
    </row>
    <row r="31" spans="2:6" ht="15.75" thickBot="1" x14ac:dyDescent="0.3">
      <c r="B31" s="323" t="s">
        <v>134</v>
      </c>
      <c r="C31" s="202"/>
      <c r="D31" s="103">
        <v>-10</v>
      </c>
      <c r="E31" s="235">
        <v>-12</v>
      </c>
      <c r="F31" s="208"/>
    </row>
    <row r="32" spans="2:6" ht="15.75" thickBot="1" x14ac:dyDescent="0.3">
      <c r="B32" s="330" t="s">
        <v>145</v>
      </c>
      <c r="C32" s="198"/>
      <c r="D32" s="361">
        <f>+D30+D31</f>
        <v>477</v>
      </c>
      <c r="E32" s="238">
        <f>+E30+E31</f>
        <v>1804</v>
      </c>
      <c r="F32" s="208"/>
    </row>
    <row r="33" spans="2:6" ht="15.75" thickBot="1" x14ac:dyDescent="0.3">
      <c r="B33" s="331" t="s">
        <v>136</v>
      </c>
      <c r="C33" s="198"/>
      <c r="D33" s="103">
        <v>33</v>
      </c>
      <c r="E33" s="241">
        <v>43</v>
      </c>
      <c r="F33" s="208"/>
    </row>
    <row r="34" spans="2:6" ht="15.75" thickBot="1" x14ac:dyDescent="0.3">
      <c r="B34" s="330" t="s">
        <v>145</v>
      </c>
      <c r="C34" s="198"/>
      <c r="D34" s="361">
        <f>SUM(D32:D33)</f>
        <v>510</v>
      </c>
      <c r="E34" s="238">
        <f>SUM(E32:E33)</f>
        <v>1847</v>
      </c>
      <c r="F34" s="208"/>
    </row>
    <row r="35" spans="2:6" x14ac:dyDescent="0.25">
      <c r="B35" s="208"/>
      <c r="C35" s="208"/>
      <c r="D35" s="208"/>
      <c r="E35" s="208"/>
      <c r="F35" s="208"/>
    </row>
    <row r="36" spans="2:6" x14ac:dyDescent="0.25">
      <c r="B36" s="208"/>
      <c r="C36" s="208"/>
      <c r="D36" s="208"/>
      <c r="E36" s="208"/>
      <c r="F36" s="208"/>
    </row>
    <row r="37" spans="2:6" x14ac:dyDescent="0.25">
      <c r="B37" s="208"/>
      <c r="C37" s="208"/>
      <c r="D37" s="208"/>
      <c r="E37" s="208"/>
      <c r="F37" s="208"/>
    </row>
    <row r="38" spans="2:6" x14ac:dyDescent="0.25">
      <c r="B38" s="208"/>
      <c r="C38" s="208"/>
      <c r="D38" s="208"/>
      <c r="E38" s="208"/>
      <c r="F38" s="208"/>
    </row>
    <row r="39" spans="2:6" x14ac:dyDescent="0.25">
      <c r="B39" s="208"/>
      <c r="C39" s="208"/>
      <c r="D39" s="208"/>
      <c r="E39" s="208"/>
      <c r="F39" s="208"/>
    </row>
    <row r="40" spans="2:6" x14ac:dyDescent="0.25">
      <c r="B40" s="208"/>
      <c r="C40" s="208"/>
      <c r="D40" s="208"/>
      <c r="E40" s="208"/>
      <c r="F40" s="208"/>
    </row>
    <row r="41" spans="2:6" x14ac:dyDescent="0.25">
      <c r="B41" s="208"/>
      <c r="C41" s="208"/>
      <c r="D41" s="208"/>
      <c r="E41" s="208"/>
      <c r="F41" s="208"/>
    </row>
    <row r="42" spans="2:6" x14ac:dyDescent="0.25">
      <c r="B42" s="208"/>
      <c r="C42" s="208"/>
      <c r="D42" s="208"/>
      <c r="E42" s="208"/>
      <c r="F42" s="208"/>
    </row>
    <row r="43" spans="2:6" x14ac:dyDescent="0.25">
      <c r="B43" s="208"/>
      <c r="C43" s="208"/>
      <c r="D43" s="208"/>
      <c r="E43" s="208"/>
      <c r="F43" s="208"/>
    </row>
    <row r="44" spans="2:6" x14ac:dyDescent="0.25">
      <c r="B44" s="208"/>
      <c r="C44" s="208"/>
      <c r="D44" s="208"/>
      <c r="E44" s="208"/>
      <c r="F44" s="208"/>
    </row>
    <row r="45" spans="2:6" x14ac:dyDescent="0.25">
      <c r="B45" s="208"/>
      <c r="C45" s="208"/>
      <c r="D45" s="208"/>
      <c r="E45" s="208"/>
      <c r="F45" s="208"/>
    </row>
    <row r="46" spans="2:6" x14ac:dyDescent="0.25">
      <c r="B46" s="208"/>
      <c r="C46" s="208"/>
      <c r="D46" s="208"/>
      <c r="E46" s="208"/>
      <c r="F46" s="208"/>
    </row>
    <row r="47" spans="2:6" x14ac:dyDescent="0.25">
      <c r="B47" s="208"/>
      <c r="C47" s="208"/>
      <c r="D47" s="208"/>
      <c r="E47" s="208"/>
      <c r="F47" s="208"/>
    </row>
    <row r="48" spans="2:6" x14ac:dyDescent="0.25">
      <c r="B48" s="208"/>
      <c r="C48" s="208"/>
      <c r="D48" s="208"/>
      <c r="E48" s="208"/>
      <c r="F48" s="208"/>
    </row>
    <row r="49" spans="2:6" x14ac:dyDescent="0.25">
      <c r="B49" s="208"/>
      <c r="C49" s="208"/>
      <c r="D49" s="208"/>
      <c r="E49" s="208"/>
      <c r="F49" s="208"/>
    </row>
    <row r="50" spans="2:6" x14ac:dyDescent="0.25">
      <c r="B50" s="208"/>
      <c r="C50" s="208"/>
      <c r="D50" s="208"/>
      <c r="E50" s="208"/>
      <c r="F50" s="208"/>
    </row>
    <row r="51" spans="2:6" x14ac:dyDescent="0.25">
      <c r="B51" s="208"/>
      <c r="C51" s="208"/>
      <c r="D51" s="208"/>
      <c r="E51" s="208"/>
      <c r="F51" s="208"/>
    </row>
    <row r="52" spans="2:6" x14ac:dyDescent="0.25">
      <c r="B52" s="208"/>
      <c r="C52" s="208"/>
      <c r="D52" s="208"/>
      <c r="E52" s="208"/>
      <c r="F52" s="208"/>
    </row>
    <row r="53" spans="2:6" x14ac:dyDescent="0.25">
      <c r="B53" s="208"/>
      <c r="C53" s="208"/>
      <c r="D53" s="208"/>
      <c r="E53" s="208"/>
      <c r="F53" s="208"/>
    </row>
    <row r="54" spans="2:6" x14ac:dyDescent="0.25">
      <c r="B54" s="208"/>
      <c r="C54" s="208"/>
      <c r="D54" s="208"/>
      <c r="E54" s="208"/>
      <c r="F54" s="208"/>
    </row>
    <row r="55" spans="2:6" x14ac:dyDescent="0.25">
      <c r="B55" s="208"/>
      <c r="C55" s="208"/>
      <c r="D55" s="208"/>
      <c r="E55" s="208"/>
      <c r="F55" s="208"/>
    </row>
    <row r="56" spans="2:6" x14ac:dyDescent="0.25">
      <c r="B56" s="208"/>
      <c r="C56" s="208"/>
      <c r="D56" s="208"/>
      <c r="E56" s="208"/>
      <c r="F56" s="208"/>
    </row>
    <row r="57" spans="2:6" x14ac:dyDescent="0.25">
      <c r="B57" s="208"/>
      <c r="C57" s="208"/>
      <c r="D57" s="208"/>
      <c r="E57" s="208"/>
      <c r="F57" s="208"/>
    </row>
    <row r="58" spans="2:6" x14ac:dyDescent="0.25">
      <c r="B58" s="208"/>
      <c r="C58" s="208"/>
      <c r="D58" s="208"/>
      <c r="E58" s="208"/>
      <c r="F58" s="208"/>
    </row>
    <row r="59" spans="2:6" x14ac:dyDescent="0.25">
      <c r="B59" s="208"/>
      <c r="C59" s="208"/>
      <c r="D59" s="208"/>
      <c r="E59" s="208"/>
      <c r="F59" s="208"/>
    </row>
    <row r="60" spans="2:6" x14ac:dyDescent="0.25">
      <c r="B60" s="208"/>
      <c r="C60" s="208"/>
      <c r="D60" s="208"/>
      <c r="E60" s="208"/>
      <c r="F60" s="208"/>
    </row>
    <row r="61" spans="2:6" x14ac:dyDescent="0.25">
      <c r="B61" s="208"/>
      <c r="C61" s="208"/>
      <c r="D61" s="208"/>
      <c r="E61" s="208"/>
      <c r="F61" s="208"/>
    </row>
    <row r="62" spans="2:6" x14ac:dyDescent="0.25">
      <c r="B62" s="208"/>
      <c r="C62" s="208"/>
      <c r="D62" s="208"/>
      <c r="E62" s="208"/>
      <c r="F62" s="208"/>
    </row>
    <row r="63" spans="2:6" x14ac:dyDescent="0.25">
      <c r="B63" s="208"/>
      <c r="C63" s="208"/>
      <c r="D63" s="208"/>
      <c r="E63" s="208"/>
      <c r="F63" s="208"/>
    </row>
    <row r="64" spans="2:6" x14ac:dyDescent="0.25">
      <c r="B64" s="208"/>
      <c r="C64" s="208"/>
      <c r="D64" s="208"/>
      <c r="E64" s="208"/>
      <c r="F64" s="208"/>
    </row>
    <row r="65" spans="2:6" x14ac:dyDescent="0.25">
      <c r="B65" s="208"/>
      <c r="C65" s="208"/>
      <c r="D65" s="208"/>
      <c r="E65" s="208"/>
      <c r="F65" s="208"/>
    </row>
    <row r="66" spans="2:6" x14ac:dyDescent="0.25">
      <c r="B66" s="208"/>
      <c r="C66" s="208"/>
      <c r="D66" s="208"/>
      <c r="E66" s="208"/>
      <c r="F66" s="208"/>
    </row>
    <row r="67" spans="2:6" x14ac:dyDescent="0.25">
      <c r="B67" s="208"/>
      <c r="C67" s="208"/>
      <c r="D67" s="208"/>
      <c r="E67" s="208"/>
      <c r="F67" s="208"/>
    </row>
    <row r="68" spans="2:6" x14ac:dyDescent="0.25">
      <c r="B68" s="208"/>
      <c r="C68" s="208"/>
      <c r="D68" s="208"/>
      <c r="E68" s="208"/>
      <c r="F68" s="208"/>
    </row>
    <row r="69" spans="2:6" x14ac:dyDescent="0.25">
      <c r="B69" s="208"/>
      <c r="C69" s="208"/>
      <c r="D69" s="208"/>
      <c r="E69" s="208"/>
      <c r="F69" s="208"/>
    </row>
    <row r="70" spans="2:6" x14ac:dyDescent="0.25">
      <c r="B70" s="208"/>
      <c r="C70" s="208"/>
      <c r="D70" s="208"/>
      <c r="E70" s="208"/>
      <c r="F70" s="208"/>
    </row>
    <row r="71" spans="2:6" x14ac:dyDescent="0.25">
      <c r="B71" s="208"/>
      <c r="C71" s="208"/>
      <c r="D71" s="208"/>
      <c r="E71" s="208"/>
      <c r="F71" s="208"/>
    </row>
    <row r="72" spans="2:6" x14ac:dyDescent="0.25">
      <c r="B72" s="208"/>
      <c r="C72" s="208"/>
      <c r="D72" s="208"/>
      <c r="E72" s="208"/>
      <c r="F72" s="208"/>
    </row>
    <row r="73" spans="2:6" x14ac:dyDescent="0.25">
      <c r="C73" s="208"/>
      <c r="D73" s="208"/>
      <c r="E73" s="208"/>
      <c r="F73" s="208"/>
    </row>
  </sheetData>
  <hyperlinks>
    <hyperlink ref="B1" location="overview!A1" display="&lt; back to overview"/>
  </hyperlinks>
  <pageMargins left="0.7" right="0.7" top="0.78740157499999996" bottom="0.78740157499999996" header="0.3" footer="0.3"/>
  <pageSetup paperSize="9" scale="93"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5">
    <pageSetUpPr fitToPage="1"/>
  </sheetPr>
  <dimension ref="B1:F82"/>
  <sheetViews>
    <sheetView showGridLines="0" tabSelected="1" topLeftCell="A7" zoomScaleNormal="100" workbookViewId="0">
      <selection activeCell="B15" sqref="B15"/>
    </sheetView>
  </sheetViews>
  <sheetFormatPr baseColWidth="10" defaultColWidth="11.42578125" defaultRowHeight="12.75" x14ac:dyDescent="0.2"/>
  <cols>
    <col min="1" max="1" width="2.5703125" style="4" bestFit="1" customWidth="1"/>
    <col min="2" max="2" width="59.42578125" style="4" customWidth="1"/>
    <col min="3" max="4" width="24" style="4" customWidth="1"/>
    <col min="5" max="5" width="12.5703125" style="4" customWidth="1"/>
    <col min="6" max="16384" width="11.42578125" style="4"/>
  </cols>
  <sheetData>
    <row r="1" spans="2:5" x14ac:dyDescent="0.2">
      <c r="B1" s="11" t="s">
        <v>31</v>
      </c>
    </row>
    <row r="2" spans="2:5" x14ac:dyDescent="0.2">
      <c r="B2" s="11"/>
    </row>
    <row r="3" spans="2:5" x14ac:dyDescent="0.2">
      <c r="B3" s="11"/>
      <c r="D3" s="16"/>
    </row>
    <row r="4" spans="2:5" x14ac:dyDescent="0.2">
      <c r="B4" s="5" t="s">
        <v>92</v>
      </c>
    </row>
    <row r="5" spans="2:5" x14ac:dyDescent="0.2">
      <c r="B5" s="5"/>
      <c r="C5" s="47"/>
      <c r="D5" s="48"/>
      <c r="E5" s="45"/>
    </row>
    <row r="6" spans="2:5" s="18" customFormat="1" ht="22.15" customHeight="1" thickBot="1" x14ac:dyDescent="0.3">
      <c r="B6" s="89" t="s">
        <v>12</v>
      </c>
      <c r="C6" s="118" t="s">
        <v>173</v>
      </c>
      <c r="D6" s="119" t="s">
        <v>105</v>
      </c>
      <c r="E6" s="120" t="s">
        <v>11</v>
      </c>
    </row>
    <row r="7" spans="2:5" s="18" customFormat="1" ht="15" customHeight="1" x14ac:dyDescent="0.25">
      <c r="B7" s="121" t="s">
        <v>47</v>
      </c>
      <c r="C7" s="122"/>
      <c r="D7" s="123"/>
      <c r="E7" s="124"/>
    </row>
    <row r="8" spans="2:5" s="18" customFormat="1" ht="15" customHeight="1" x14ac:dyDescent="0.25">
      <c r="B8" s="125" t="s">
        <v>48</v>
      </c>
      <c r="C8" s="103">
        <v>14790</v>
      </c>
      <c r="D8" s="126">
        <v>12604</v>
      </c>
      <c r="E8" s="127">
        <v>0.17</v>
      </c>
    </row>
    <row r="9" spans="2:5" s="18" customFormat="1" ht="15" customHeight="1" x14ac:dyDescent="0.25">
      <c r="B9" s="128" t="s">
        <v>49</v>
      </c>
      <c r="C9" s="129">
        <v>6540</v>
      </c>
      <c r="D9" s="96">
        <v>6260</v>
      </c>
      <c r="E9" s="97">
        <v>0.04</v>
      </c>
    </row>
    <row r="10" spans="2:5" s="18" customFormat="1" ht="15" customHeight="1" x14ac:dyDescent="0.25">
      <c r="B10" s="128" t="s">
        <v>50</v>
      </c>
      <c r="C10" s="129">
        <v>3218</v>
      </c>
      <c r="D10" s="96">
        <v>3252</v>
      </c>
      <c r="E10" s="97">
        <v>-0.01</v>
      </c>
    </row>
    <row r="11" spans="2:5" s="18" customFormat="1" ht="15" customHeight="1" x14ac:dyDescent="0.25">
      <c r="B11" s="130" t="s">
        <v>51</v>
      </c>
      <c r="C11" s="131">
        <v>2709</v>
      </c>
      <c r="D11" s="99">
        <v>1636</v>
      </c>
      <c r="E11" s="100">
        <v>0.66</v>
      </c>
    </row>
    <row r="12" spans="2:5" s="18" customFormat="1" ht="15" customHeight="1" x14ac:dyDescent="0.25">
      <c r="B12" s="132" t="s">
        <v>52</v>
      </c>
      <c r="C12" s="102">
        <v>41913</v>
      </c>
      <c r="D12" s="123">
        <v>40529</v>
      </c>
      <c r="E12" s="127">
        <v>0.03</v>
      </c>
    </row>
    <row r="13" spans="2:5" s="18" customFormat="1" ht="15" customHeight="1" x14ac:dyDescent="0.25">
      <c r="B13" s="128" t="s">
        <v>53</v>
      </c>
      <c r="C13" s="129">
        <v>10366</v>
      </c>
      <c r="D13" s="96">
        <v>9555</v>
      </c>
      <c r="E13" s="97">
        <v>0.08</v>
      </c>
    </row>
    <row r="14" spans="2:5" s="18" customFormat="1" ht="15" customHeight="1" x14ac:dyDescent="0.25">
      <c r="B14" s="128" t="s">
        <v>54</v>
      </c>
      <c r="C14" s="129">
        <v>28843</v>
      </c>
      <c r="D14" s="96">
        <v>28457</v>
      </c>
      <c r="E14" s="97">
        <v>0.01</v>
      </c>
    </row>
    <row r="15" spans="2:5" s="18" customFormat="1" ht="15" customHeight="1" thickBot="1" x14ac:dyDescent="0.3">
      <c r="B15" s="429" t="s">
        <v>237</v>
      </c>
      <c r="C15" s="423"/>
      <c r="D15" s="424"/>
      <c r="E15" s="425"/>
    </row>
    <row r="16" spans="2:5" s="18" customFormat="1" ht="15" customHeight="1" thickBot="1" x14ac:dyDescent="0.3">
      <c r="B16" s="135" t="s">
        <v>33</v>
      </c>
      <c r="C16" s="136">
        <v>56703</v>
      </c>
      <c r="D16" s="137">
        <v>53133</v>
      </c>
      <c r="E16" s="138">
        <v>7.0000000000000007E-2</v>
      </c>
    </row>
    <row r="17" spans="2:6" s="18" customFormat="1" ht="15" customHeight="1" x14ac:dyDescent="0.25">
      <c r="B17" s="121"/>
      <c r="C17" s="102"/>
      <c r="D17" s="123"/>
      <c r="E17" s="124"/>
    </row>
    <row r="18" spans="2:6" s="18" customFormat="1" ht="15" customHeight="1" x14ac:dyDescent="0.25">
      <c r="B18" s="121" t="s">
        <v>55</v>
      </c>
      <c r="C18" s="102"/>
      <c r="D18" s="123"/>
      <c r="E18" s="124"/>
    </row>
    <row r="19" spans="2:6" s="18" customFormat="1" ht="15" customHeight="1" x14ac:dyDescent="0.25">
      <c r="B19" s="125" t="s">
        <v>56</v>
      </c>
      <c r="C19" s="103">
        <v>31695.000000000004</v>
      </c>
      <c r="D19" s="126">
        <v>31413</v>
      </c>
      <c r="E19" s="127">
        <v>0.01</v>
      </c>
    </row>
    <row r="20" spans="2:6" s="18" customFormat="1" ht="15" customHeight="1" x14ac:dyDescent="0.25">
      <c r="B20" s="128" t="s">
        <v>57</v>
      </c>
      <c r="C20" s="129">
        <v>1823</v>
      </c>
      <c r="D20" s="96">
        <v>1688</v>
      </c>
      <c r="E20" s="97">
        <v>0.08</v>
      </c>
    </row>
    <row r="21" spans="2:6" s="18" customFormat="1" ht="15" customHeight="1" x14ac:dyDescent="0.25">
      <c r="B21" s="128" t="s">
        <v>58</v>
      </c>
      <c r="C21" s="129">
        <v>8240</v>
      </c>
      <c r="D21" s="96">
        <v>7795</v>
      </c>
      <c r="E21" s="97">
        <v>0.06</v>
      </c>
    </row>
    <row r="22" spans="2:6" s="18" customFormat="1" ht="15" customHeight="1" x14ac:dyDescent="0.25">
      <c r="B22" s="128" t="s">
        <v>59</v>
      </c>
      <c r="C22" s="129">
        <v>18983.804338910002</v>
      </c>
      <c r="D22" s="96">
        <v>19042.177791539998</v>
      </c>
      <c r="E22" s="97">
        <v>0</v>
      </c>
    </row>
    <row r="23" spans="2:6" s="18" customFormat="1" ht="15" customHeight="1" x14ac:dyDescent="0.25">
      <c r="B23" s="430" t="s">
        <v>236</v>
      </c>
      <c r="C23" s="426"/>
      <c r="D23" s="427"/>
      <c r="E23" s="428"/>
    </row>
    <row r="24" spans="2:6" s="18" customFormat="1" ht="15" customHeight="1" x14ac:dyDescent="0.25">
      <c r="B24" s="132" t="s">
        <v>60</v>
      </c>
      <c r="C24" s="102">
        <v>9597</v>
      </c>
      <c r="D24" s="123">
        <v>8059</v>
      </c>
      <c r="E24" s="141">
        <v>0.19</v>
      </c>
    </row>
    <row r="25" spans="2:6" s="18" customFormat="1" ht="15" customHeight="1" x14ac:dyDescent="0.25">
      <c r="B25" s="125" t="s">
        <v>61</v>
      </c>
      <c r="C25" s="103">
        <v>15411</v>
      </c>
      <c r="D25" s="126">
        <v>13661</v>
      </c>
      <c r="E25" s="127">
        <v>0.13</v>
      </c>
    </row>
    <row r="26" spans="2:6" s="18" customFormat="1" ht="15" customHeight="1" thickBot="1" x14ac:dyDescent="0.3">
      <c r="B26" s="142" t="s">
        <v>62</v>
      </c>
      <c r="C26" s="143">
        <v>25008</v>
      </c>
      <c r="D26" s="144">
        <v>21720</v>
      </c>
      <c r="E26" s="145">
        <v>0.15</v>
      </c>
    </row>
    <row r="27" spans="2:6" s="18" customFormat="1" ht="15" customHeight="1" thickBot="1" x14ac:dyDescent="0.3">
      <c r="B27" s="146" t="s">
        <v>63</v>
      </c>
      <c r="C27" s="147">
        <v>56703</v>
      </c>
      <c r="D27" s="148">
        <v>53133</v>
      </c>
      <c r="E27" s="149">
        <v>7.0000000000000007E-2</v>
      </c>
    </row>
    <row r="30" spans="2:6" x14ac:dyDescent="0.2">
      <c r="B30" s="208"/>
      <c r="C30" s="208"/>
      <c r="D30" s="208"/>
      <c r="E30" s="208"/>
      <c r="F30" s="208"/>
    </row>
    <row r="31" spans="2:6" x14ac:dyDescent="0.2">
      <c r="B31" s="208"/>
      <c r="C31" s="208"/>
      <c r="D31" s="208"/>
      <c r="E31" s="208"/>
      <c r="F31" s="208"/>
    </row>
    <row r="32" spans="2:6" x14ac:dyDescent="0.2">
      <c r="B32" s="208"/>
      <c r="C32" s="208"/>
      <c r="D32" s="208"/>
      <c r="E32" s="208"/>
      <c r="F32" s="208"/>
    </row>
    <row r="33" spans="2:6" x14ac:dyDescent="0.2">
      <c r="B33" s="208"/>
      <c r="C33" s="208"/>
      <c r="D33" s="208"/>
      <c r="E33" s="208"/>
      <c r="F33" s="208"/>
    </row>
    <row r="34" spans="2:6" x14ac:dyDescent="0.2">
      <c r="B34" s="208"/>
      <c r="C34" s="208"/>
      <c r="D34" s="208"/>
      <c r="E34" s="208"/>
      <c r="F34" s="208"/>
    </row>
    <row r="35" spans="2:6" x14ac:dyDescent="0.2">
      <c r="B35" s="208"/>
      <c r="C35" s="208"/>
      <c r="D35" s="208"/>
      <c r="E35" s="208"/>
      <c r="F35" s="208"/>
    </row>
    <row r="36" spans="2:6" x14ac:dyDescent="0.2">
      <c r="B36" s="208"/>
      <c r="C36" s="208"/>
      <c r="D36" s="208"/>
      <c r="E36" s="208"/>
      <c r="F36" s="208"/>
    </row>
    <row r="37" spans="2:6" x14ac:dyDescent="0.2">
      <c r="B37" s="208"/>
      <c r="C37" s="208"/>
      <c r="D37" s="208"/>
      <c r="E37" s="208"/>
      <c r="F37" s="208"/>
    </row>
    <row r="38" spans="2:6" x14ac:dyDescent="0.2">
      <c r="B38" s="208"/>
      <c r="C38" s="208"/>
      <c r="D38" s="208"/>
      <c r="E38" s="208"/>
      <c r="F38" s="208"/>
    </row>
    <row r="39" spans="2:6" x14ac:dyDescent="0.2">
      <c r="B39" s="208"/>
      <c r="C39" s="208"/>
      <c r="D39" s="208"/>
      <c r="E39" s="208"/>
      <c r="F39" s="208"/>
    </row>
    <row r="40" spans="2:6" x14ac:dyDescent="0.2">
      <c r="B40" s="208"/>
      <c r="C40" s="208"/>
      <c r="D40" s="208"/>
      <c r="E40" s="208"/>
      <c r="F40" s="208"/>
    </row>
    <row r="41" spans="2:6" x14ac:dyDescent="0.2">
      <c r="B41" s="208"/>
      <c r="C41" s="208"/>
      <c r="D41" s="208"/>
      <c r="E41" s="208"/>
      <c r="F41" s="208"/>
    </row>
    <row r="42" spans="2:6" x14ac:dyDescent="0.2">
      <c r="B42" s="208"/>
      <c r="C42" s="208"/>
      <c r="D42" s="208"/>
      <c r="E42" s="208"/>
      <c r="F42" s="208"/>
    </row>
    <row r="43" spans="2:6" x14ac:dyDescent="0.2">
      <c r="B43" s="208"/>
      <c r="C43" s="208"/>
      <c r="D43" s="208"/>
      <c r="E43" s="208"/>
      <c r="F43" s="208"/>
    </row>
    <row r="44" spans="2:6" x14ac:dyDescent="0.2">
      <c r="B44" s="208"/>
      <c r="C44" s="208"/>
      <c r="D44" s="208"/>
      <c r="E44" s="208"/>
      <c r="F44" s="208"/>
    </row>
    <row r="45" spans="2:6" x14ac:dyDescent="0.2">
      <c r="B45" s="208"/>
      <c r="C45" s="208"/>
      <c r="D45" s="208"/>
      <c r="E45" s="208"/>
      <c r="F45" s="208"/>
    </row>
    <row r="46" spans="2:6" x14ac:dyDescent="0.2">
      <c r="B46" s="208"/>
      <c r="C46" s="208"/>
      <c r="D46" s="208"/>
      <c r="E46" s="208"/>
      <c r="F46" s="208"/>
    </row>
    <row r="47" spans="2:6" x14ac:dyDescent="0.2">
      <c r="B47" s="208"/>
      <c r="C47" s="208"/>
      <c r="D47" s="208"/>
      <c r="E47" s="208"/>
      <c r="F47" s="208"/>
    </row>
    <row r="48" spans="2:6" x14ac:dyDescent="0.2">
      <c r="B48" s="208"/>
      <c r="C48" s="208"/>
      <c r="D48" s="208"/>
      <c r="E48" s="208"/>
      <c r="F48" s="208"/>
    </row>
    <row r="49" spans="2:6" x14ac:dyDescent="0.2">
      <c r="B49" s="208"/>
      <c r="C49" s="208"/>
      <c r="D49" s="208"/>
      <c r="E49" s="208"/>
      <c r="F49" s="208"/>
    </row>
    <row r="50" spans="2:6" x14ac:dyDescent="0.2">
      <c r="B50" s="208"/>
      <c r="C50" s="208"/>
      <c r="D50" s="208"/>
      <c r="E50" s="208"/>
      <c r="F50" s="208"/>
    </row>
    <row r="51" spans="2:6" x14ac:dyDescent="0.2">
      <c r="B51" s="208"/>
      <c r="C51" s="208"/>
      <c r="D51" s="208"/>
      <c r="E51" s="208"/>
      <c r="F51" s="208"/>
    </row>
    <row r="52" spans="2:6" x14ac:dyDescent="0.2">
      <c r="B52" s="208"/>
      <c r="C52" s="208"/>
      <c r="D52" s="208"/>
      <c r="E52" s="208"/>
      <c r="F52" s="208"/>
    </row>
    <row r="53" spans="2:6" x14ac:dyDescent="0.2">
      <c r="B53" s="208"/>
      <c r="C53" s="208"/>
      <c r="D53" s="208"/>
      <c r="E53" s="208"/>
      <c r="F53" s="208"/>
    </row>
    <row r="54" spans="2:6" x14ac:dyDescent="0.2">
      <c r="B54" s="208"/>
      <c r="C54" s="208"/>
      <c r="D54" s="208"/>
      <c r="E54" s="208"/>
      <c r="F54" s="208"/>
    </row>
    <row r="55" spans="2:6" x14ac:dyDescent="0.2">
      <c r="B55" s="208"/>
      <c r="C55" s="208"/>
      <c r="D55" s="208"/>
      <c r="E55" s="208"/>
      <c r="F55" s="208"/>
    </row>
    <row r="56" spans="2:6" x14ac:dyDescent="0.2">
      <c r="B56" s="208"/>
      <c r="C56" s="208"/>
      <c r="D56" s="208"/>
      <c r="E56" s="208"/>
      <c r="F56" s="208"/>
    </row>
    <row r="57" spans="2:6" x14ac:dyDescent="0.2">
      <c r="B57" s="208"/>
      <c r="C57" s="208"/>
      <c r="D57" s="208"/>
      <c r="E57" s="208"/>
      <c r="F57" s="208"/>
    </row>
    <row r="58" spans="2:6" x14ac:dyDescent="0.2">
      <c r="B58" s="208"/>
      <c r="C58" s="208"/>
      <c r="D58" s="208"/>
      <c r="E58" s="208"/>
      <c r="F58" s="208"/>
    </row>
    <row r="59" spans="2:6" x14ac:dyDescent="0.2">
      <c r="B59" s="208"/>
      <c r="C59" s="208"/>
      <c r="D59" s="208"/>
      <c r="E59" s="208"/>
      <c r="F59" s="208"/>
    </row>
    <row r="60" spans="2:6" x14ac:dyDescent="0.2">
      <c r="B60" s="208"/>
      <c r="C60" s="208"/>
      <c r="D60" s="208"/>
      <c r="E60" s="208"/>
      <c r="F60" s="208"/>
    </row>
    <row r="61" spans="2:6" x14ac:dyDescent="0.2">
      <c r="B61" s="208"/>
      <c r="C61" s="208"/>
      <c r="D61" s="208"/>
      <c r="E61" s="208"/>
      <c r="F61" s="208"/>
    </row>
    <row r="62" spans="2:6" x14ac:dyDescent="0.2">
      <c r="B62" s="208"/>
      <c r="C62" s="208"/>
      <c r="D62" s="208"/>
      <c r="E62" s="208"/>
      <c r="F62" s="208"/>
    </row>
    <row r="63" spans="2:6" x14ac:dyDescent="0.2">
      <c r="B63" s="208"/>
      <c r="C63" s="208"/>
      <c r="D63" s="208"/>
      <c r="E63" s="208"/>
      <c r="F63" s="208"/>
    </row>
    <row r="64" spans="2:6" x14ac:dyDescent="0.2">
      <c r="B64" s="208"/>
      <c r="C64" s="208"/>
      <c r="D64" s="208"/>
      <c r="E64" s="208"/>
      <c r="F64" s="208"/>
    </row>
    <row r="65" spans="2:6" x14ac:dyDescent="0.2">
      <c r="B65" s="208"/>
      <c r="C65" s="208"/>
      <c r="D65" s="208"/>
      <c r="E65" s="208"/>
      <c r="F65" s="208"/>
    </row>
    <row r="66" spans="2:6" x14ac:dyDescent="0.2">
      <c r="B66" s="208"/>
      <c r="C66" s="208"/>
      <c r="D66" s="208"/>
      <c r="E66" s="208"/>
      <c r="F66" s="208"/>
    </row>
    <row r="67" spans="2:6" x14ac:dyDescent="0.2">
      <c r="B67" s="208"/>
      <c r="C67" s="208"/>
      <c r="D67" s="208"/>
      <c r="E67" s="208"/>
      <c r="F67" s="208"/>
    </row>
    <row r="68" spans="2:6" x14ac:dyDescent="0.2">
      <c r="B68" s="208"/>
      <c r="C68" s="208"/>
      <c r="D68" s="208"/>
      <c r="E68" s="208"/>
      <c r="F68" s="208"/>
    </row>
    <row r="69" spans="2:6" x14ac:dyDescent="0.2">
      <c r="B69" s="208"/>
      <c r="C69" s="208"/>
      <c r="D69" s="208"/>
      <c r="E69" s="208"/>
      <c r="F69" s="208"/>
    </row>
    <row r="70" spans="2:6" x14ac:dyDescent="0.2">
      <c r="B70" s="208"/>
      <c r="C70" s="208"/>
      <c r="D70" s="208"/>
      <c r="E70" s="208"/>
      <c r="F70" s="208"/>
    </row>
    <row r="71" spans="2:6" x14ac:dyDescent="0.2">
      <c r="B71" s="208"/>
      <c r="C71" s="208"/>
      <c r="D71" s="208"/>
      <c r="E71" s="208"/>
      <c r="F71" s="208"/>
    </row>
    <row r="72" spans="2:6" x14ac:dyDescent="0.2">
      <c r="B72" s="208"/>
      <c r="C72" s="208"/>
      <c r="D72" s="208"/>
      <c r="E72" s="208"/>
      <c r="F72" s="208"/>
    </row>
    <row r="73" spans="2:6" x14ac:dyDescent="0.2">
      <c r="B73" s="208"/>
      <c r="C73" s="208"/>
      <c r="D73" s="208"/>
      <c r="E73" s="208"/>
      <c r="F73" s="208"/>
    </row>
    <row r="74" spans="2:6" x14ac:dyDescent="0.2">
      <c r="B74" s="208"/>
      <c r="C74" s="208"/>
      <c r="D74" s="208"/>
      <c r="E74" s="208"/>
      <c r="F74" s="208"/>
    </row>
    <row r="75" spans="2:6" x14ac:dyDescent="0.2">
      <c r="B75" s="208"/>
      <c r="C75" s="208"/>
      <c r="D75" s="208"/>
      <c r="E75" s="208"/>
      <c r="F75" s="208"/>
    </row>
    <row r="76" spans="2:6" x14ac:dyDescent="0.2">
      <c r="B76" s="208"/>
      <c r="C76" s="208"/>
      <c r="D76" s="208"/>
      <c r="E76" s="208"/>
      <c r="F76" s="208"/>
    </row>
    <row r="77" spans="2:6" x14ac:dyDescent="0.2">
      <c r="B77" s="208"/>
      <c r="C77" s="208"/>
      <c r="D77" s="208"/>
      <c r="E77" s="208"/>
      <c r="F77" s="208"/>
    </row>
    <row r="78" spans="2:6" x14ac:dyDescent="0.2">
      <c r="B78" s="208"/>
      <c r="C78" s="208"/>
      <c r="D78" s="208"/>
      <c r="E78" s="208"/>
      <c r="F78" s="208"/>
    </row>
    <row r="79" spans="2:6" x14ac:dyDescent="0.2">
      <c r="B79" s="208"/>
      <c r="C79" s="208"/>
      <c r="D79" s="208"/>
      <c r="E79" s="208"/>
      <c r="F79" s="208"/>
    </row>
    <row r="80" spans="2:6" x14ac:dyDescent="0.2">
      <c r="B80" s="208"/>
      <c r="C80" s="208"/>
      <c r="D80" s="208"/>
      <c r="E80" s="208"/>
      <c r="F80" s="208"/>
    </row>
    <row r="81" spans="2:6" x14ac:dyDescent="0.2">
      <c r="B81" s="208"/>
      <c r="C81" s="208"/>
      <c r="D81" s="208"/>
      <c r="E81" s="208"/>
      <c r="F81" s="208"/>
    </row>
    <row r="82" spans="2:6" x14ac:dyDescent="0.2">
      <c r="B82" s="208"/>
      <c r="C82" s="208"/>
      <c r="D82" s="208"/>
      <c r="E82" s="208"/>
      <c r="F82" s="208"/>
    </row>
  </sheetData>
  <hyperlinks>
    <hyperlink ref="B1" location="overview!A1" display="&lt; back to overview"/>
  </hyperlinks>
  <pageMargins left="0.7" right="0.7" top="0.78740157499999996" bottom="0.78740157499999996" header="0.3" footer="0.3"/>
  <pageSetup paperSize="9"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6">
    <pageSetUpPr fitToPage="1"/>
  </sheetPr>
  <dimension ref="B1:I77"/>
  <sheetViews>
    <sheetView showGridLines="0" workbookViewId="0">
      <selection activeCell="B1" sqref="B1"/>
    </sheetView>
  </sheetViews>
  <sheetFormatPr baseColWidth="10" defaultColWidth="11.42578125" defaultRowHeight="12.75" x14ac:dyDescent="0.2"/>
  <cols>
    <col min="1" max="1" width="2.5703125" style="4" bestFit="1" customWidth="1"/>
    <col min="2" max="2" width="58.7109375" style="4" customWidth="1"/>
    <col min="3" max="3" width="4.28515625" style="4" customWidth="1"/>
    <col min="4" max="5" width="12" style="4" customWidth="1"/>
    <col min="6" max="6" width="11.5703125" style="4" customWidth="1"/>
    <col min="7" max="7" width="12.85546875" style="4" customWidth="1"/>
    <col min="8" max="9" width="12" style="4" customWidth="1"/>
    <col min="10" max="16384" width="11.42578125" style="4"/>
  </cols>
  <sheetData>
    <row r="1" spans="2:9" x14ac:dyDescent="0.2">
      <c r="B1" s="11" t="s">
        <v>31</v>
      </c>
      <c r="C1" s="11"/>
    </row>
    <row r="3" spans="2:9" x14ac:dyDescent="0.2">
      <c r="D3" s="16"/>
      <c r="E3" s="16"/>
      <c r="G3" s="16"/>
      <c r="H3" s="16"/>
    </row>
    <row r="4" spans="2:9" x14ac:dyDescent="0.2">
      <c r="B4" s="5" t="s">
        <v>93</v>
      </c>
      <c r="C4" s="5"/>
    </row>
    <row r="5" spans="2:9" x14ac:dyDescent="0.2">
      <c r="B5" s="5"/>
      <c r="C5" s="5"/>
    </row>
    <row r="6" spans="2:9" s="18" customFormat="1" ht="18.600000000000001" customHeight="1" x14ac:dyDescent="0.25">
      <c r="B6" s="396" t="s">
        <v>12</v>
      </c>
      <c r="C6" s="396"/>
      <c r="D6" s="397" t="s">
        <v>121</v>
      </c>
      <c r="E6" s="398" t="s">
        <v>122</v>
      </c>
      <c r="F6" s="399" t="s">
        <v>11</v>
      </c>
      <c r="G6" s="397" t="s">
        <v>172</v>
      </c>
      <c r="H6" s="398" t="s">
        <v>119</v>
      </c>
      <c r="I6" s="399" t="s">
        <v>11</v>
      </c>
    </row>
    <row r="7" spans="2:9" s="18" customFormat="1" ht="15" customHeight="1" x14ac:dyDescent="0.25">
      <c r="B7" s="404" t="s">
        <v>64</v>
      </c>
      <c r="C7" s="404"/>
      <c r="D7" s="405">
        <v>901</v>
      </c>
      <c r="E7" s="406">
        <v>876</v>
      </c>
      <c r="F7" s="407">
        <v>2.8538812785388126E-2</v>
      </c>
      <c r="G7" s="405">
        <v>3714</v>
      </c>
      <c r="H7" s="406">
        <v>3033</v>
      </c>
      <c r="I7" s="407">
        <v>0.22453016815034618</v>
      </c>
    </row>
    <row r="8" spans="2:9" s="18" customFormat="1" ht="15" customHeight="1" x14ac:dyDescent="0.25">
      <c r="B8" s="400" t="s">
        <v>17</v>
      </c>
      <c r="C8" s="400"/>
      <c r="D8" s="401">
        <v>366</v>
      </c>
      <c r="E8" s="402">
        <v>380</v>
      </c>
      <c r="F8" s="403">
        <v>-3.6842105263157891E-2</v>
      </c>
      <c r="G8" s="401">
        <v>1430</v>
      </c>
      <c r="H8" s="402">
        <v>1437</v>
      </c>
      <c r="I8" s="403">
        <v>-4.8712595685455815E-3</v>
      </c>
    </row>
    <row r="9" spans="2:9" s="18" customFormat="1" ht="15" customHeight="1" x14ac:dyDescent="0.25">
      <c r="B9" s="408" t="s">
        <v>196</v>
      </c>
      <c r="C9" s="408"/>
      <c r="D9" s="409">
        <v>-73.949999999999818</v>
      </c>
      <c r="E9" s="410">
        <v>-140</v>
      </c>
      <c r="F9" s="411">
        <v>0.47178571428571558</v>
      </c>
      <c r="G9" s="409">
        <v>-1402</v>
      </c>
      <c r="H9" s="410">
        <v>-533</v>
      </c>
      <c r="I9" s="411">
        <v>-1.6303939962476548</v>
      </c>
    </row>
    <row r="10" spans="2:9" s="18" customFormat="1" ht="15" customHeight="1" x14ac:dyDescent="0.25">
      <c r="B10" s="404" t="s">
        <v>21</v>
      </c>
      <c r="C10" s="415"/>
      <c r="D10" s="405">
        <v>1193.0500000000002</v>
      </c>
      <c r="E10" s="406">
        <v>1116</v>
      </c>
      <c r="F10" s="407">
        <v>6.9041218637992993E-2</v>
      </c>
      <c r="G10" s="405">
        <v>3742</v>
      </c>
      <c r="H10" s="406">
        <v>3937</v>
      </c>
      <c r="I10" s="407">
        <v>-4.9530099060198118E-2</v>
      </c>
    </row>
    <row r="11" spans="2:9" s="18" customFormat="1" ht="15" customHeight="1" x14ac:dyDescent="0.25">
      <c r="B11" s="114" t="s">
        <v>65</v>
      </c>
      <c r="C11" s="114"/>
      <c r="D11" s="115">
        <v>-721.05000000000018</v>
      </c>
      <c r="E11" s="116">
        <v>-589</v>
      </c>
      <c r="F11" s="413">
        <v>-0.2241935483870971</v>
      </c>
      <c r="G11" s="115">
        <v>-2077</v>
      </c>
      <c r="H11" s="116">
        <v>-1705</v>
      </c>
      <c r="I11" s="413">
        <v>-0.21818181818181817</v>
      </c>
    </row>
    <row r="12" spans="2:9" s="18" customFormat="1" ht="15" customHeight="1" x14ac:dyDescent="0.25">
      <c r="B12" s="404" t="s">
        <v>66</v>
      </c>
      <c r="C12" s="404"/>
      <c r="D12" s="405">
        <v>472</v>
      </c>
      <c r="E12" s="406">
        <v>527</v>
      </c>
      <c r="F12" s="407">
        <v>-0.10436432637571158</v>
      </c>
      <c r="G12" s="405">
        <v>1665</v>
      </c>
      <c r="H12" s="406">
        <v>2232</v>
      </c>
      <c r="I12" s="407">
        <v>-0.25403225806451613</v>
      </c>
    </row>
    <row r="13" spans="2:9" s="18" customFormat="1" ht="15" customHeight="1" x14ac:dyDescent="0.25">
      <c r="B13" s="400" t="s">
        <v>67</v>
      </c>
      <c r="C13" s="400"/>
      <c r="D13" s="401">
        <v>-198</v>
      </c>
      <c r="E13" s="402">
        <v>210</v>
      </c>
      <c r="F13" s="403">
        <v>-1.9428571428571428</v>
      </c>
      <c r="G13" s="401">
        <v>613</v>
      </c>
      <c r="H13" s="402">
        <v>-5865</v>
      </c>
      <c r="I13" s="403">
        <v>1.1045183290707588</v>
      </c>
    </row>
    <row r="14" spans="2:9" s="18" customFormat="1" ht="15" customHeight="1" x14ac:dyDescent="0.25">
      <c r="B14" s="408" t="s">
        <v>68</v>
      </c>
      <c r="C14" s="412"/>
      <c r="D14" s="409">
        <v>-72</v>
      </c>
      <c r="E14" s="410">
        <v>-61</v>
      </c>
      <c r="F14" s="411">
        <v>-0.18032786885245902</v>
      </c>
      <c r="G14" s="409">
        <v>-904</v>
      </c>
      <c r="H14" s="410">
        <v>-924</v>
      </c>
      <c r="I14" s="411">
        <v>2.1645021645021644E-2</v>
      </c>
    </row>
    <row r="15" spans="2:9" s="18" customFormat="1" ht="15" customHeight="1" x14ac:dyDescent="0.25">
      <c r="B15" s="404" t="s">
        <v>69</v>
      </c>
      <c r="C15" s="416"/>
      <c r="D15" s="405">
        <v>202</v>
      </c>
      <c r="E15" s="406">
        <v>676</v>
      </c>
      <c r="F15" s="407">
        <v>-0.70118343195266275</v>
      </c>
      <c r="G15" s="405">
        <v>1374</v>
      </c>
      <c r="H15" s="406">
        <v>-4557</v>
      </c>
      <c r="I15" s="407">
        <v>1.3015141540487163</v>
      </c>
    </row>
    <row r="16" spans="2:9" s="18" customFormat="1" ht="15" customHeight="1" x14ac:dyDescent="0.25">
      <c r="B16" s="400" t="s">
        <v>70</v>
      </c>
      <c r="C16" s="414"/>
      <c r="D16" s="401">
        <v>9</v>
      </c>
      <c r="E16" s="402">
        <v>-434</v>
      </c>
      <c r="F16" s="403">
        <v>1.0207373271889402</v>
      </c>
      <c r="G16" s="401">
        <v>-369</v>
      </c>
      <c r="H16" s="402">
        <v>4796</v>
      </c>
      <c r="I16" s="403">
        <v>-1.0769391159299415</v>
      </c>
    </row>
    <row r="17" spans="2:9" s="18" customFormat="1" ht="15" customHeight="1" x14ac:dyDescent="0.25">
      <c r="B17" s="408" t="s">
        <v>71</v>
      </c>
      <c r="C17" s="408"/>
      <c r="D17" s="409">
        <v>42</v>
      </c>
      <c r="E17" s="410">
        <v>-78</v>
      </c>
      <c r="F17" s="411">
        <v>1.5384615384615385</v>
      </c>
      <c r="G17" s="409">
        <v>68</v>
      </c>
      <c r="H17" s="410">
        <v>-182</v>
      </c>
      <c r="I17" s="411">
        <v>1.3736263736263736</v>
      </c>
    </row>
    <row r="18" spans="2:9" s="18" customFormat="1" ht="15" customHeight="1" x14ac:dyDescent="0.25">
      <c r="B18" s="404" t="s">
        <v>72</v>
      </c>
      <c r="C18" s="404"/>
      <c r="D18" s="405">
        <v>253</v>
      </c>
      <c r="E18" s="406">
        <v>164</v>
      </c>
      <c r="F18" s="417">
        <v>0.54268292682926833</v>
      </c>
      <c r="G18" s="405">
        <v>1073</v>
      </c>
      <c r="H18" s="406">
        <v>57</v>
      </c>
      <c r="I18" s="417" t="s">
        <v>111</v>
      </c>
    </row>
    <row r="19" spans="2:9" s="18" customFormat="1" ht="15" customHeight="1" x14ac:dyDescent="0.25">
      <c r="D19" s="209"/>
      <c r="E19" s="209"/>
      <c r="F19" s="209"/>
      <c r="G19" s="209"/>
      <c r="H19" s="209"/>
      <c r="I19" s="209"/>
    </row>
    <row r="20" spans="2:9" x14ac:dyDescent="0.2">
      <c r="D20" s="208"/>
      <c r="E20" s="208"/>
      <c r="F20" s="208"/>
      <c r="G20" s="208"/>
      <c r="H20" s="208"/>
      <c r="I20" s="208"/>
    </row>
    <row r="25" spans="2:9" x14ac:dyDescent="0.2">
      <c r="B25" s="208"/>
      <c r="C25" s="208"/>
      <c r="D25" s="208"/>
      <c r="E25" s="208"/>
      <c r="F25" s="208"/>
    </row>
    <row r="26" spans="2:9" x14ac:dyDescent="0.2">
      <c r="B26" s="208"/>
      <c r="C26" s="208"/>
      <c r="D26" s="208"/>
      <c r="E26" s="208"/>
      <c r="F26" s="208"/>
    </row>
    <row r="27" spans="2:9" x14ac:dyDescent="0.2">
      <c r="B27" s="208"/>
      <c r="C27" s="208"/>
      <c r="D27" s="208"/>
      <c r="E27" s="208"/>
      <c r="F27" s="208"/>
    </row>
    <row r="28" spans="2:9" x14ac:dyDescent="0.2">
      <c r="B28" s="208"/>
      <c r="C28" s="208"/>
      <c r="D28" s="208"/>
      <c r="E28" s="208"/>
      <c r="F28" s="208"/>
    </row>
    <row r="29" spans="2:9" x14ac:dyDescent="0.2">
      <c r="B29" s="208"/>
      <c r="C29" s="208"/>
      <c r="D29" s="208"/>
      <c r="E29" s="208"/>
      <c r="F29" s="208"/>
    </row>
    <row r="30" spans="2:9" x14ac:dyDescent="0.2">
      <c r="B30" s="208"/>
      <c r="C30" s="208"/>
      <c r="D30" s="208"/>
      <c r="E30" s="208"/>
      <c r="F30" s="208"/>
    </row>
    <row r="31" spans="2:9" x14ac:dyDescent="0.2">
      <c r="B31" s="208"/>
      <c r="C31" s="208"/>
      <c r="D31" s="208"/>
      <c r="E31" s="208"/>
      <c r="F31" s="208"/>
    </row>
    <row r="32" spans="2:9" x14ac:dyDescent="0.2">
      <c r="B32" s="208"/>
      <c r="C32" s="208"/>
      <c r="D32" s="208"/>
      <c r="E32" s="208"/>
      <c r="F32" s="208"/>
    </row>
    <row r="33" spans="2:6" x14ac:dyDescent="0.2">
      <c r="B33" s="208"/>
      <c r="C33" s="208"/>
      <c r="D33" s="208"/>
      <c r="E33" s="208"/>
      <c r="F33" s="208"/>
    </row>
    <row r="34" spans="2:6" x14ac:dyDescent="0.2">
      <c r="B34" s="208"/>
      <c r="C34" s="208"/>
      <c r="D34" s="208"/>
      <c r="E34" s="208"/>
      <c r="F34" s="208"/>
    </row>
    <row r="35" spans="2:6" x14ac:dyDescent="0.2">
      <c r="B35" s="208"/>
      <c r="C35" s="208"/>
      <c r="D35" s="208"/>
      <c r="E35" s="208"/>
      <c r="F35" s="208"/>
    </row>
    <row r="36" spans="2:6" x14ac:dyDescent="0.2">
      <c r="B36" s="208"/>
      <c r="C36" s="208"/>
      <c r="D36" s="208"/>
      <c r="E36" s="208"/>
      <c r="F36" s="208"/>
    </row>
    <row r="37" spans="2:6" x14ac:dyDescent="0.2">
      <c r="B37" s="208"/>
      <c r="C37" s="208"/>
      <c r="D37" s="208"/>
      <c r="E37" s="208"/>
      <c r="F37" s="208"/>
    </row>
    <row r="38" spans="2:6" x14ac:dyDescent="0.2">
      <c r="B38" s="208"/>
      <c r="C38" s="208"/>
      <c r="D38" s="208"/>
      <c r="E38" s="208"/>
      <c r="F38" s="208"/>
    </row>
    <row r="39" spans="2:6" x14ac:dyDescent="0.2">
      <c r="B39" s="208"/>
      <c r="C39" s="208"/>
      <c r="D39" s="208"/>
      <c r="E39" s="208"/>
      <c r="F39" s="208"/>
    </row>
    <row r="40" spans="2:6" x14ac:dyDescent="0.2">
      <c r="B40" s="208"/>
      <c r="C40" s="208"/>
      <c r="D40" s="208"/>
      <c r="E40" s="208"/>
      <c r="F40" s="208"/>
    </row>
    <row r="41" spans="2:6" x14ac:dyDescent="0.2">
      <c r="B41" s="208"/>
      <c r="C41" s="208"/>
      <c r="D41" s="208"/>
      <c r="E41" s="208"/>
      <c r="F41" s="208"/>
    </row>
    <row r="42" spans="2:6" x14ac:dyDescent="0.2">
      <c r="B42" s="208"/>
      <c r="C42" s="208"/>
      <c r="D42" s="208"/>
      <c r="E42" s="208"/>
      <c r="F42" s="208"/>
    </row>
    <row r="43" spans="2:6" x14ac:dyDescent="0.2">
      <c r="B43" s="208"/>
      <c r="C43" s="208"/>
      <c r="D43" s="208"/>
      <c r="E43" s="208"/>
      <c r="F43" s="208"/>
    </row>
    <row r="44" spans="2:6" x14ac:dyDescent="0.2">
      <c r="B44" s="208"/>
      <c r="C44" s="208"/>
      <c r="D44" s="208"/>
      <c r="E44" s="208"/>
      <c r="F44" s="208"/>
    </row>
    <row r="45" spans="2:6" x14ac:dyDescent="0.2">
      <c r="B45" s="208"/>
      <c r="C45" s="208"/>
      <c r="D45" s="208"/>
      <c r="E45" s="208"/>
      <c r="F45" s="208"/>
    </row>
    <row r="46" spans="2:6" x14ac:dyDescent="0.2">
      <c r="B46" s="208"/>
      <c r="C46" s="208"/>
      <c r="D46" s="208"/>
      <c r="E46" s="208"/>
      <c r="F46" s="208"/>
    </row>
    <row r="47" spans="2:6" x14ac:dyDescent="0.2">
      <c r="B47" s="208"/>
      <c r="C47" s="208"/>
      <c r="D47" s="208"/>
      <c r="E47" s="208"/>
      <c r="F47" s="208"/>
    </row>
    <row r="48" spans="2:6" x14ac:dyDescent="0.2">
      <c r="B48" s="208"/>
      <c r="C48" s="208"/>
      <c r="D48" s="208"/>
      <c r="E48" s="208"/>
      <c r="F48" s="208"/>
    </row>
    <row r="49" spans="2:6" x14ac:dyDescent="0.2">
      <c r="B49" s="208"/>
      <c r="C49" s="208"/>
      <c r="D49" s="208"/>
      <c r="E49" s="208"/>
      <c r="F49" s="208"/>
    </row>
    <row r="50" spans="2:6" x14ac:dyDescent="0.2">
      <c r="B50" s="208"/>
      <c r="C50" s="208"/>
      <c r="D50" s="208"/>
      <c r="E50" s="208"/>
      <c r="F50" s="208"/>
    </row>
    <row r="51" spans="2:6" x14ac:dyDescent="0.2">
      <c r="B51" s="208"/>
      <c r="C51" s="208"/>
      <c r="D51" s="208"/>
      <c r="E51" s="208"/>
      <c r="F51" s="208"/>
    </row>
    <row r="52" spans="2:6" x14ac:dyDescent="0.2">
      <c r="B52" s="208"/>
      <c r="C52" s="208"/>
      <c r="D52" s="208"/>
      <c r="E52" s="208"/>
      <c r="F52" s="208"/>
    </row>
    <row r="53" spans="2:6" x14ac:dyDescent="0.2">
      <c r="B53" s="208"/>
      <c r="C53" s="208"/>
      <c r="D53" s="208"/>
      <c r="E53" s="208"/>
      <c r="F53" s="208"/>
    </row>
    <row r="54" spans="2:6" x14ac:dyDescent="0.2">
      <c r="B54" s="208"/>
      <c r="C54" s="208"/>
      <c r="D54" s="208"/>
      <c r="E54" s="208"/>
      <c r="F54" s="208"/>
    </row>
    <row r="55" spans="2:6" x14ac:dyDescent="0.2">
      <c r="B55" s="208"/>
      <c r="C55" s="208"/>
      <c r="D55" s="208"/>
      <c r="E55" s="208"/>
      <c r="F55" s="208"/>
    </row>
    <row r="56" spans="2:6" x14ac:dyDescent="0.2">
      <c r="B56" s="208"/>
      <c r="C56" s="208"/>
      <c r="D56" s="208"/>
      <c r="E56" s="208"/>
      <c r="F56" s="208"/>
    </row>
    <row r="57" spans="2:6" x14ac:dyDescent="0.2">
      <c r="B57" s="208"/>
      <c r="C57" s="208"/>
      <c r="D57" s="208"/>
      <c r="E57" s="208"/>
      <c r="F57" s="208"/>
    </row>
    <row r="58" spans="2:6" x14ac:dyDescent="0.2">
      <c r="B58" s="208"/>
      <c r="C58" s="208"/>
      <c r="D58" s="208"/>
      <c r="E58" s="208"/>
      <c r="F58" s="208"/>
    </row>
    <row r="59" spans="2:6" x14ac:dyDescent="0.2">
      <c r="B59" s="208"/>
      <c r="C59" s="208"/>
      <c r="D59" s="208"/>
      <c r="E59" s="208"/>
      <c r="F59" s="208"/>
    </row>
    <row r="60" spans="2:6" x14ac:dyDescent="0.2">
      <c r="B60" s="208"/>
      <c r="C60" s="208"/>
      <c r="D60" s="208"/>
      <c r="E60" s="208"/>
      <c r="F60" s="208"/>
    </row>
    <row r="61" spans="2:6" x14ac:dyDescent="0.2">
      <c r="B61" s="208"/>
      <c r="C61" s="208"/>
      <c r="D61" s="208"/>
      <c r="E61" s="208"/>
      <c r="F61" s="208"/>
    </row>
    <row r="62" spans="2:6" x14ac:dyDescent="0.2">
      <c r="B62" s="208"/>
      <c r="C62" s="208"/>
      <c r="D62" s="208"/>
      <c r="E62" s="208"/>
      <c r="F62" s="208"/>
    </row>
    <row r="63" spans="2:6" x14ac:dyDescent="0.2">
      <c r="B63" s="208"/>
      <c r="C63" s="208"/>
      <c r="D63" s="208"/>
      <c r="E63" s="208"/>
      <c r="F63" s="208"/>
    </row>
    <row r="64" spans="2:6" x14ac:dyDescent="0.2">
      <c r="B64" s="208"/>
      <c r="C64" s="208"/>
      <c r="D64" s="208"/>
      <c r="E64" s="208"/>
      <c r="F64" s="208"/>
    </row>
    <row r="65" spans="2:6" x14ac:dyDescent="0.2">
      <c r="B65" s="208"/>
      <c r="C65" s="208"/>
      <c r="D65" s="208"/>
      <c r="E65" s="208"/>
      <c r="F65" s="208"/>
    </row>
    <row r="66" spans="2:6" x14ac:dyDescent="0.2">
      <c r="B66" s="208"/>
      <c r="C66" s="208"/>
      <c r="D66" s="208"/>
      <c r="E66" s="208"/>
      <c r="F66" s="208"/>
    </row>
    <row r="67" spans="2:6" x14ac:dyDescent="0.2">
      <c r="B67" s="208"/>
      <c r="C67" s="208"/>
      <c r="D67" s="208"/>
      <c r="E67" s="208"/>
      <c r="F67" s="208"/>
    </row>
    <row r="68" spans="2:6" x14ac:dyDescent="0.2">
      <c r="B68" s="208"/>
      <c r="C68" s="208"/>
      <c r="D68" s="208"/>
      <c r="E68" s="208"/>
      <c r="F68" s="208"/>
    </row>
    <row r="69" spans="2:6" x14ac:dyDescent="0.2">
      <c r="B69" s="208"/>
      <c r="C69" s="208"/>
      <c r="D69" s="208"/>
      <c r="E69" s="208"/>
      <c r="F69" s="208"/>
    </row>
    <row r="70" spans="2:6" x14ac:dyDescent="0.2">
      <c r="B70" s="208"/>
      <c r="C70" s="208"/>
      <c r="D70" s="208"/>
      <c r="E70" s="208"/>
      <c r="F70" s="208"/>
    </row>
    <row r="71" spans="2:6" x14ac:dyDescent="0.2">
      <c r="B71" s="208"/>
      <c r="C71" s="208"/>
      <c r="D71" s="208"/>
      <c r="E71" s="208"/>
      <c r="F71" s="208"/>
    </row>
    <row r="72" spans="2:6" x14ac:dyDescent="0.2">
      <c r="B72" s="208"/>
      <c r="C72" s="208"/>
      <c r="D72" s="208"/>
      <c r="E72" s="208"/>
      <c r="F72" s="208"/>
    </row>
    <row r="73" spans="2:6" x14ac:dyDescent="0.2">
      <c r="B73" s="208"/>
      <c r="C73" s="208"/>
      <c r="D73" s="208"/>
      <c r="E73" s="208"/>
      <c r="F73" s="208"/>
    </row>
    <row r="74" spans="2:6" x14ac:dyDescent="0.2">
      <c r="B74" s="208"/>
      <c r="C74" s="208"/>
      <c r="D74" s="208"/>
      <c r="E74" s="208"/>
      <c r="F74" s="208"/>
    </row>
    <row r="75" spans="2:6" x14ac:dyDescent="0.2">
      <c r="B75" s="208"/>
      <c r="C75" s="208"/>
      <c r="D75" s="208"/>
      <c r="E75" s="208"/>
      <c r="F75" s="208"/>
    </row>
    <row r="76" spans="2:6" x14ac:dyDescent="0.2">
      <c r="B76" s="208"/>
      <c r="C76" s="208"/>
      <c r="D76" s="208"/>
      <c r="E76" s="208"/>
      <c r="F76" s="208"/>
    </row>
    <row r="77" spans="2:6" x14ac:dyDescent="0.2">
      <c r="B77" s="208"/>
      <c r="C77" s="208"/>
      <c r="D77" s="208"/>
      <c r="E77" s="208"/>
      <c r="F77" s="208"/>
    </row>
  </sheetData>
  <hyperlinks>
    <hyperlink ref="B1" location="overview!A1" display="&lt; zurück zum Index"/>
  </hyperlinks>
  <pageMargins left="0.7" right="0.7" top="0.78740157499999996" bottom="0.78740157499999996" header="0.3" footer="0.3"/>
  <pageSetup paperSize="9" scale="92"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D50"/>
  <sheetViews>
    <sheetView showGridLines="0" zoomScale="85" zoomScaleNormal="85" workbookViewId="0">
      <selection activeCell="B1" sqref="B1"/>
    </sheetView>
  </sheetViews>
  <sheetFormatPr baseColWidth="10" defaultColWidth="11.42578125" defaultRowHeight="12.75" x14ac:dyDescent="0.2"/>
  <cols>
    <col min="1" max="1" width="3.140625" style="4" customWidth="1"/>
    <col min="2" max="2" width="54" style="15" customWidth="1"/>
    <col min="3" max="3" width="13.140625" style="4" bestFit="1" customWidth="1"/>
    <col min="4" max="4" width="2.5703125" style="4" bestFit="1" customWidth="1"/>
    <col min="5" max="5" width="13.140625" style="4" bestFit="1" customWidth="1"/>
    <col min="6" max="6" width="2.5703125" style="4" customWidth="1"/>
    <col min="7" max="7" width="9.28515625" style="4" bestFit="1" customWidth="1"/>
    <col min="8" max="8" width="13.140625" style="4" bestFit="1" customWidth="1"/>
    <col min="9" max="9" width="2.5703125" style="4" bestFit="1" customWidth="1"/>
    <col min="10" max="10" width="13.140625" style="4" bestFit="1" customWidth="1"/>
    <col min="11" max="11" width="2.5703125" style="4" bestFit="1" customWidth="1"/>
    <col min="12" max="12" width="9.28515625" style="4" bestFit="1" customWidth="1"/>
    <col min="13" max="13" width="13.140625" style="4" bestFit="1" customWidth="1"/>
    <col min="14" max="14" width="2.5703125" style="4" bestFit="1" customWidth="1"/>
    <col min="15" max="15" width="13.140625" style="4" bestFit="1" customWidth="1"/>
    <col min="16" max="16" width="2.5703125" style="4" bestFit="1" customWidth="1"/>
    <col min="17" max="17" width="9.28515625" style="4" bestFit="1" customWidth="1"/>
    <col min="18" max="19" width="13.140625" style="4" bestFit="1" customWidth="1"/>
    <col min="20" max="20" width="9.28515625" style="4" bestFit="1" customWidth="1"/>
    <col min="21" max="21" width="13.140625" style="4" bestFit="1" customWidth="1"/>
    <col min="22" max="22" width="2.5703125" style="4" bestFit="1" customWidth="1"/>
    <col min="23" max="23" width="13.140625" style="4" bestFit="1" customWidth="1"/>
    <col min="24" max="24" width="2.5703125" style="4" bestFit="1" customWidth="1"/>
    <col min="25" max="25" width="9.28515625" style="4" bestFit="1" customWidth="1"/>
    <col min="26" max="26" width="13.140625" style="4" bestFit="1" customWidth="1"/>
    <col min="27" max="27" width="2.5703125" style="4" bestFit="1" customWidth="1"/>
    <col min="28" max="28" width="13.140625" style="4" bestFit="1" customWidth="1"/>
    <col min="29" max="29" width="2.28515625" style="4" bestFit="1" customWidth="1"/>
    <col min="30" max="30" width="9.28515625" style="4" bestFit="1" customWidth="1"/>
    <col min="31" max="16384" width="11.42578125" style="4"/>
  </cols>
  <sheetData>
    <row r="1" spans="2:30" x14ac:dyDescent="0.2">
      <c r="B1" s="35" t="s">
        <v>31</v>
      </c>
    </row>
    <row r="2" spans="2:30" x14ac:dyDescent="0.2">
      <c r="B2" s="35"/>
    </row>
    <row r="3" spans="2:30" x14ac:dyDescent="0.2">
      <c r="C3" s="16"/>
      <c r="D3" s="16"/>
    </row>
    <row r="4" spans="2:30" x14ac:dyDescent="0.2">
      <c r="B4" s="67" t="s">
        <v>182</v>
      </c>
      <c r="C4" s="63"/>
      <c r="D4" s="63"/>
      <c r="E4" s="63"/>
      <c r="F4" s="63"/>
      <c r="G4" s="63"/>
      <c r="H4" s="63"/>
      <c r="I4" s="63"/>
      <c r="J4" s="63"/>
      <c r="K4" s="63"/>
      <c r="L4" s="63"/>
    </row>
    <row r="6" spans="2:30" x14ac:dyDescent="0.2">
      <c r="B6" s="36"/>
    </row>
    <row r="7" spans="2:30" x14ac:dyDescent="0.2">
      <c r="B7" s="19"/>
      <c r="C7" s="422" t="s">
        <v>4</v>
      </c>
      <c r="D7" s="422"/>
      <c r="E7" s="422">
        <v>0</v>
      </c>
      <c r="F7" s="422"/>
      <c r="G7" s="422">
        <v>0</v>
      </c>
      <c r="H7" s="421" t="s">
        <v>1</v>
      </c>
      <c r="I7" s="421"/>
      <c r="J7" s="421">
        <v>0</v>
      </c>
      <c r="K7" s="421"/>
      <c r="L7" s="421">
        <v>0</v>
      </c>
      <c r="M7" s="421" t="s">
        <v>2</v>
      </c>
      <c r="N7" s="421"/>
      <c r="O7" s="421">
        <v>0</v>
      </c>
      <c r="P7" s="421"/>
      <c r="Q7" s="421">
        <v>0</v>
      </c>
      <c r="R7" s="421" t="s">
        <v>3</v>
      </c>
      <c r="S7" s="421">
        <v>0</v>
      </c>
      <c r="T7" s="421">
        <v>0</v>
      </c>
      <c r="U7" s="421" t="s">
        <v>9</v>
      </c>
      <c r="V7" s="421"/>
      <c r="W7" s="421"/>
      <c r="X7" s="421"/>
      <c r="Y7" s="421"/>
      <c r="Z7" s="421" t="s">
        <v>10</v>
      </c>
      <c r="AA7" s="421"/>
      <c r="AB7" s="421">
        <v>0</v>
      </c>
      <c r="AC7" s="421"/>
      <c r="AD7" s="421">
        <v>0</v>
      </c>
    </row>
    <row r="8" spans="2:30" s="15" customFormat="1" ht="15.75" thickBot="1" x14ac:dyDescent="0.25">
      <c r="B8" s="37" t="s">
        <v>12</v>
      </c>
      <c r="C8" s="38" t="s">
        <v>172</v>
      </c>
      <c r="D8" s="39" t="s">
        <v>32</v>
      </c>
      <c r="E8" s="38" t="s">
        <v>119</v>
      </c>
      <c r="F8" s="39" t="s">
        <v>35</v>
      </c>
      <c r="G8" s="41" t="s">
        <v>11</v>
      </c>
      <c r="H8" s="38" t="s">
        <v>172</v>
      </c>
      <c r="I8" s="39" t="s">
        <v>34</v>
      </c>
      <c r="J8" s="38" t="s">
        <v>119</v>
      </c>
      <c r="K8" s="39" t="s">
        <v>77</v>
      </c>
      <c r="L8" s="41" t="s">
        <v>11</v>
      </c>
      <c r="M8" s="38" t="s">
        <v>172</v>
      </c>
      <c r="N8" s="39"/>
      <c r="O8" s="38" t="s">
        <v>119</v>
      </c>
      <c r="P8" s="39"/>
      <c r="Q8" s="41" t="s">
        <v>11</v>
      </c>
      <c r="R8" s="38" t="s">
        <v>172</v>
      </c>
      <c r="S8" s="38" t="s">
        <v>119</v>
      </c>
      <c r="T8" s="41" t="s">
        <v>11</v>
      </c>
      <c r="U8" s="38" t="s">
        <v>172</v>
      </c>
      <c r="V8" s="39" t="s">
        <v>106</v>
      </c>
      <c r="W8" s="38" t="s">
        <v>119</v>
      </c>
      <c r="X8" s="39" t="s">
        <v>113</v>
      </c>
      <c r="Y8" s="41" t="s">
        <v>11</v>
      </c>
      <c r="Z8" s="38" t="s">
        <v>172</v>
      </c>
      <c r="AA8" s="40"/>
      <c r="AB8" s="38" t="s">
        <v>119</v>
      </c>
      <c r="AC8" s="40"/>
      <c r="AD8" s="41" t="s">
        <v>11</v>
      </c>
    </row>
    <row r="9" spans="2:30" x14ac:dyDescent="0.2">
      <c r="B9" s="24"/>
      <c r="C9" s="105"/>
      <c r="D9" s="70"/>
      <c r="E9" s="70"/>
      <c r="F9" s="70"/>
      <c r="G9" s="71"/>
      <c r="H9" s="105"/>
      <c r="I9" s="72"/>
      <c r="J9" s="70"/>
      <c r="K9" s="70"/>
      <c r="L9" s="71"/>
      <c r="M9" s="105"/>
      <c r="N9" s="72"/>
      <c r="O9" s="70"/>
      <c r="P9" s="70"/>
      <c r="Q9" s="71"/>
      <c r="R9" s="105"/>
      <c r="S9" s="70"/>
      <c r="T9" s="71"/>
      <c r="U9" s="105"/>
      <c r="V9" s="72"/>
      <c r="W9" s="70"/>
      <c r="X9" s="70"/>
      <c r="Y9" s="71"/>
      <c r="Z9" s="105"/>
      <c r="AA9" s="72"/>
      <c r="AB9" s="70"/>
      <c r="AC9" s="70"/>
      <c r="AD9" s="71"/>
    </row>
    <row r="10" spans="2:30" x14ac:dyDescent="0.2">
      <c r="B10" s="25" t="s">
        <v>13</v>
      </c>
      <c r="C10" s="106">
        <v>16547</v>
      </c>
      <c r="D10" s="49"/>
      <c r="E10" s="49">
        <v>17784</v>
      </c>
      <c r="F10" s="49"/>
      <c r="G10" s="50">
        <v>-7.0000000000000007E-2</v>
      </c>
      <c r="H10" s="106">
        <v>6544</v>
      </c>
      <c r="I10" s="51"/>
      <c r="J10" s="49">
        <v>6358</v>
      </c>
      <c r="K10" s="49"/>
      <c r="L10" s="50">
        <v>0.03</v>
      </c>
      <c r="M10" s="106">
        <v>8993</v>
      </c>
      <c r="N10" s="51"/>
      <c r="O10" s="49">
        <v>8668</v>
      </c>
      <c r="P10" s="49"/>
      <c r="Q10" s="50">
        <v>0.04</v>
      </c>
      <c r="R10" s="106">
        <v>1688</v>
      </c>
      <c r="S10" s="49">
        <v>1228</v>
      </c>
      <c r="T10" s="50">
        <v>0.37</v>
      </c>
      <c r="U10" s="106">
        <v>-242</v>
      </c>
      <c r="V10" s="49"/>
      <c r="W10" s="49">
        <v>-152</v>
      </c>
      <c r="X10" s="49"/>
      <c r="Y10" s="50">
        <v>-0.59</v>
      </c>
      <c r="Z10" s="106">
        <v>33530</v>
      </c>
      <c r="AA10" s="49"/>
      <c r="AB10" s="49">
        <v>33886</v>
      </c>
      <c r="AC10" s="49"/>
      <c r="AD10" s="50">
        <v>-0.01</v>
      </c>
    </row>
    <row r="11" spans="2:30" x14ac:dyDescent="0.2">
      <c r="B11" s="26" t="s">
        <v>14</v>
      </c>
      <c r="C11" s="107">
        <v>16515</v>
      </c>
      <c r="D11" s="52"/>
      <c r="E11" s="52">
        <v>17754</v>
      </c>
      <c r="F11" s="52"/>
      <c r="G11" s="50">
        <v>-7.0000000000000007E-2</v>
      </c>
      <c r="H11" s="107">
        <v>6489</v>
      </c>
      <c r="I11" s="53"/>
      <c r="J11" s="52">
        <v>6301</v>
      </c>
      <c r="K11" s="52"/>
      <c r="L11" s="50">
        <v>0.03</v>
      </c>
      <c r="M11" s="107">
        <v>8983</v>
      </c>
      <c r="N11" s="53"/>
      <c r="O11" s="52">
        <v>8652</v>
      </c>
      <c r="P11" s="52"/>
      <c r="Q11" s="50">
        <v>0.04</v>
      </c>
      <c r="R11" s="107">
        <v>1541</v>
      </c>
      <c r="S11" s="52">
        <v>1174</v>
      </c>
      <c r="T11" s="50">
        <v>0.31</v>
      </c>
      <c r="U11" s="107">
        <v>2</v>
      </c>
      <c r="V11" s="52"/>
      <c r="W11" s="52">
        <v>5</v>
      </c>
      <c r="X11" s="52"/>
      <c r="Y11" s="50">
        <v>-0.6</v>
      </c>
      <c r="Z11" s="107">
        <v>33530</v>
      </c>
      <c r="AA11" s="52"/>
      <c r="AB11" s="52">
        <v>33886</v>
      </c>
      <c r="AC11" s="52"/>
      <c r="AD11" s="50">
        <v>-0.01</v>
      </c>
    </row>
    <row r="12" spans="2:30" x14ac:dyDescent="0.2">
      <c r="B12" s="26" t="s">
        <v>15</v>
      </c>
      <c r="C12" s="107">
        <v>32</v>
      </c>
      <c r="D12" s="52"/>
      <c r="E12" s="52">
        <v>30</v>
      </c>
      <c r="F12" s="52"/>
      <c r="G12" s="50">
        <v>7.0000000000000007E-2</v>
      </c>
      <c r="H12" s="107">
        <v>55</v>
      </c>
      <c r="I12" s="53"/>
      <c r="J12" s="52">
        <v>57</v>
      </c>
      <c r="K12" s="52"/>
      <c r="L12" s="50">
        <v>-0.04</v>
      </c>
      <c r="M12" s="107">
        <v>10</v>
      </c>
      <c r="N12" s="53"/>
      <c r="O12" s="52">
        <v>16</v>
      </c>
      <c r="P12" s="52"/>
      <c r="Q12" s="50">
        <v>-0.38</v>
      </c>
      <c r="R12" s="107">
        <v>147</v>
      </c>
      <c r="S12" s="52">
        <v>54</v>
      </c>
      <c r="T12" s="50">
        <v>1.72</v>
      </c>
      <c r="U12" s="107">
        <v>-244</v>
      </c>
      <c r="V12" s="52"/>
      <c r="W12" s="52">
        <v>-157</v>
      </c>
      <c r="X12" s="52"/>
      <c r="Y12" s="50">
        <v>-0.55000000000000004</v>
      </c>
      <c r="Z12" s="107">
        <v>0</v>
      </c>
      <c r="AA12" s="52"/>
      <c r="AB12" s="52">
        <v>0</v>
      </c>
      <c r="AC12" s="52"/>
      <c r="AD12" s="50" t="s">
        <v>218</v>
      </c>
    </row>
    <row r="13" spans="2:30" x14ac:dyDescent="0.2">
      <c r="B13" s="26" t="s">
        <v>16</v>
      </c>
      <c r="C13" s="108">
        <v>0.49</v>
      </c>
      <c r="D13" s="50"/>
      <c r="E13" s="50">
        <v>0.52</v>
      </c>
      <c r="F13" s="50"/>
      <c r="G13" s="50"/>
      <c r="H13" s="108">
        <v>0.19</v>
      </c>
      <c r="I13" s="54"/>
      <c r="J13" s="50">
        <v>0.19</v>
      </c>
      <c r="K13" s="50"/>
      <c r="L13" s="50"/>
      <c r="M13" s="108">
        <v>0.27</v>
      </c>
      <c r="N13" s="54"/>
      <c r="O13" s="50">
        <v>0.26</v>
      </c>
      <c r="P13" s="50"/>
      <c r="Q13" s="50"/>
      <c r="R13" s="108">
        <v>0.05</v>
      </c>
      <c r="S13" s="50">
        <v>0.03</v>
      </c>
      <c r="T13" s="50"/>
      <c r="U13" s="108">
        <v>0</v>
      </c>
      <c r="V13" s="50"/>
      <c r="W13" s="50">
        <v>0</v>
      </c>
      <c r="X13" s="50"/>
      <c r="Y13" s="50"/>
      <c r="Z13" s="108">
        <v>1</v>
      </c>
      <c r="AA13" s="50"/>
      <c r="AB13" s="50">
        <v>1</v>
      </c>
      <c r="AC13" s="50"/>
      <c r="AD13" s="50"/>
    </row>
    <row r="14" spans="2:30" x14ac:dyDescent="0.2">
      <c r="B14" s="25" t="s">
        <v>5</v>
      </c>
      <c r="C14" s="107">
        <v>3031</v>
      </c>
      <c r="D14" s="52"/>
      <c r="E14" s="52">
        <v>3298</v>
      </c>
      <c r="F14" s="52"/>
      <c r="G14" s="50">
        <v>-0.08</v>
      </c>
      <c r="H14" s="107">
        <v>1434</v>
      </c>
      <c r="I14" s="53"/>
      <c r="J14" s="52">
        <v>1483</v>
      </c>
      <c r="K14" s="52"/>
      <c r="L14" s="50">
        <v>-0.03</v>
      </c>
      <c r="M14" s="107">
        <v>1429</v>
      </c>
      <c r="N14" s="53"/>
      <c r="O14" s="52">
        <v>1426</v>
      </c>
      <c r="P14" s="52"/>
      <c r="Q14" s="50">
        <v>0</v>
      </c>
      <c r="R14" s="107">
        <v>133</v>
      </c>
      <c r="S14" s="52">
        <v>87</v>
      </c>
      <c r="T14" s="50">
        <v>0.53</v>
      </c>
      <c r="U14" s="107">
        <v>654</v>
      </c>
      <c r="V14" s="52"/>
      <c r="W14" s="52">
        <v>-268</v>
      </c>
      <c r="X14" s="52"/>
      <c r="Y14" s="50" t="s">
        <v>111</v>
      </c>
      <c r="Z14" s="107">
        <v>6681</v>
      </c>
      <c r="AA14" s="52"/>
      <c r="AB14" s="52">
        <v>6026</v>
      </c>
      <c r="AC14" s="52"/>
      <c r="AD14" s="50">
        <v>0.11</v>
      </c>
    </row>
    <row r="15" spans="2:30" x14ac:dyDescent="0.2">
      <c r="B15" s="25" t="s">
        <v>17</v>
      </c>
      <c r="C15" s="107">
        <v>725</v>
      </c>
      <c r="D15" s="52"/>
      <c r="E15" s="52">
        <v>736</v>
      </c>
      <c r="F15" s="52"/>
      <c r="G15" s="50">
        <v>-0.01</v>
      </c>
      <c r="H15" s="107">
        <v>295</v>
      </c>
      <c r="I15" s="53"/>
      <c r="J15" s="52">
        <v>306</v>
      </c>
      <c r="K15" s="52"/>
      <c r="L15" s="50">
        <v>-0.04</v>
      </c>
      <c r="M15" s="107">
        <v>377</v>
      </c>
      <c r="N15" s="53"/>
      <c r="O15" s="52">
        <v>374</v>
      </c>
      <c r="P15" s="52"/>
      <c r="Q15" s="50">
        <v>0.01</v>
      </c>
      <c r="R15" s="107">
        <v>23</v>
      </c>
      <c r="S15" s="52">
        <v>11</v>
      </c>
      <c r="T15" s="50">
        <v>1.0900000000000001</v>
      </c>
      <c r="U15" s="107">
        <v>10</v>
      </c>
      <c r="V15" s="52"/>
      <c r="W15" s="52">
        <v>10</v>
      </c>
      <c r="X15" s="52"/>
      <c r="Y15" s="50">
        <v>0</v>
      </c>
      <c r="Z15" s="107">
        <v>1430</v>
      </c>
      <c r="AA15" s="52"/>
      <c r="AB15" s="52">
        <v>1437</v>
      </c>
      <c r="AC15" s="52"/>
      <c r="AD15" s="50">
        <v>0</v>
      </c>
    </row>
    <row r="16" spans="2:30" x14ac:dyDescent="0.2">
      <c r="B16" s="25" t="s">
        <v>0</v>
      </c>
      <c r="C16" s="106">
        <v>2306</v>
      </c>
      <c r="D16" s="49"/>
      <c r="E16" s="49">
        <v>2562</v>
      </c>
      <c r="F16" s="49"/>
      <c r="G16" s="50">
        <v>-0.1</v>
      </c>
      <c r="H16" s="106">
        <v>1139</v>
      </c>
      <c r="I16" s="51"/>
      <c r="J16" s="49">
        <v>1177</v>
      </c>
      <c r="K16" s="49"/>
      <c r="L16" s="50">
        <v>-0.03</v>
      </c>
      <c r="M16" s="106">
        <v>1052</v>
      </c>
      <c r="N16" s="51"/>
      <c r="O16" s="49">
        <v>1052</v>
      </c>
      <c r="P16" s="49"/>
      <c r="Q16" s="50">
        <v>0</v>
      </c>
      <c r="R16" s="106">
        <v>110</v>
      </c>
      <c r="S16" s="49">
        <v>76</v>
      </c>
      <c r="T16" s="50">
        <v>0.45</v>
      </c>
      <c r="U16" s="107">
        <v>644</v>
      </c>
      <c r="V16" s="52"/>
      <c r="W16" s="52">
        <v>-278</v>
      </c>
      <c r="X16" s="52"/>
      <c r="Y16" s="50" t="s">
        <v>111</v>
      </c>
      <c r="Z16" s="106">
        <v>5251</v>
      </c>
      <c r="AA16" s="49"/>
      <c r="AB16" s="49">
        <v>4589</v>
      </c>
      <c r="AC16" s="49"/>
      <c r="AD16" s="50">
        <v>0.14000000000000001</v>
      </c>
    </row>
    <row r="17" spans="1:30" x14ac:dyDescent="0.2">
      <c r="B17" s="25" t="s">
        <v>18</v>
      </c>
      <c r="C17" s="107">
        <v>-301</v>
      </c>
      <c r="D17" s="52"/>
      <c r="E17" s="52">
        <v>-365</v>
      </c>
      <c r="F17" s="52"/>
      <c r="G17" s="50">
        <v>0.17</v>
      </c>
      <c r="H17" s="107">
        <v>-108</v>
      </c>
      <c r="I17" s="53"/>
      <c r="J17" s="52">
        <v>-119</v>
      </c>
      <c r="K17" s="52"/>
      <c r="L17" s="50">
        <v>0.09</v>
      </c>
      <c r="M17" s="107">
        <v>-167</v>
      </c>
      <c r="N17" s="53"/>
      <c r="O17" s="52">
        <v>-155</v>
      </c>
      <c r="P17" s="52"/>
      <c r="Q17" s="50">
        <v>-0.08</v>
      </c>
      <c r="R17" s="106">
        <v>-9</v>
      </c>
      <c r="S17" s="49">
        <v>-2</v>
      </c>
      <c r="T17" s="50" t="s">
        <v>111</v>
      </c>
      <c r="U17" s="107">
        <v>-2</v>
      </c>
      <c r="V17" s="52"/>
      <c r="W17" s="52">
        <v>-26</v>
      </c>
      <c r="X17" s="52"/>
      <c r="Y17" s="50">
        <v>0.92</v>
      </c>
      <c r="Z17" s="106">
        <v>-587</v>
      </c>
      <c r="AA17" s="49"/>
      <c r="AB17" s="52">
        <v>-667</v>
      </c>
      <c r="AC17" s="52"/>
      <c r="AD17" s="50">
        <v>0.12</v>
      </c>
    </row>
    <row r="18" spans="1:30" x14ac:dyDescent="0.2">
      <c r="B18" s="25" t="s">
        <v>19</v>
      </c>
      <c r="C18" s="107">
        <v>-424</v>
      </c>
      <c r="D18" s="52"/>
      <c r="E18" s="52">
        <v>-679</v>
      </c>
      <c r="F18" s="52"/>
      <c r="G18" s="50">
        <v>0.37</v>
      </c>
      <c r="H18" s="107">
        <v>-246</v>
      </c>
      <c r="I18" s="53"/>
      <c r="J18" s="52">
        <v>-317</v>
      </c>
      <c r="K18" s="52"/>
      <c r="L18" s="50">
        <v>0.22</v>
      </c>
      <c r="M18" s="107">
        <v>-189</v>
      </c>
      <c r="N18" s="53"/>
      <c r="O18" s="52">
        <v>-164</v>
      </c>
      <c r="P18" s="52"/>
      <c r="Q18" s="50">
        <v>-0.15</v>
      </c>
      <c r="R18" s="107">
        <v>-28</v>
      </c>
      <c r="S18" s="52">
        <v>-23</v>
      </c>
      <c r="T18" s="50">
        <v>-0.22</v>
      </c>
      <c r="U18" s="107">
        <v>-63</v>
      </c>
      <c r="V18" s="52"/>
      <c r="W18" s="52">
        <v>294</v>
      </c>
      <c r="X18" s="52"/>
      <c r="Y18" s="50">
        <v>-1.21</v>
      </c>
      <c r="Z18" s="106">
        <v>-950</v>
      </c>
      <c r="AA18" s="49"/>
      <c r="AB18" s="52">
        <v>-889</v>
      </c>
      <c r="AC18" s="52"/>
      <c r="AD18" s="50">
        <v>-7.0000000000000007E-2</v>
      </c>
    </row>
    <row r="19" spans="1:30" ht="25.5" x14ac:dyDescent="0.2">
      <c r="B19" s="61" t="s">
        <v>20</v>
      </c>
      <c r="C19" s="107">
        <v>1337</v>
      </c>
      <c r="D19" s="52"/>
      <c r="E19" s="52">
        <v>1244</v>
      </c>
      <c r="F19" s="52"/>
      <c r="G19" s="50">
        <v>7.0000000000000007E-2</v>
      </c>
      <c r="H19" s="107">
        <v>742</v>
      </c>
      <c r="I19" s="53"/>
      <c r="J19" s="52">
        <v>702</v>
      </c>
      <c r="K19" s="52"/>
      <c r="L19" s="50">
        <v>0.06</v>
      </c>
      <c r="M19" s="107">
        <v>686</v>
      </c>
      <c r="N19" s="53"/>
      <c r="O19" s="52">
        <v>728</v>
      </c>
      <c r="P19" s="52"/>
      <c r="Q19" s="50">
        <v>-0.06</v>
      </c>
      <c r="R19" s="107">
        <v>72</v>
      </c>
      <c r="S19" s="52">
        <v>50</v>
      </c>
      <c r="T19" s="50">
        <v>0.44</v>
      </c>
      <c r="U19" s="107">
        <v>-810</v>
      </c>
      <c r="V19" s="52"/>
      <c r="W19" s="52">
        <v>-910</v>
      </c>
      <c r="X19" s="52"/>
      <c r="Y19" s="50">
        <v>0.11</v>
      </c>
      <c r="Z19" s="106">
        <v>2027</v>
      </c>
      <c r="AA19" s="49"/>
      <c r="AB19" s="52">
        <v>1814</v>
      </c>
      <c r="AC19" s="52"/>
      <c r="AD19" s="50">
        <v>0.12</v>
      </c>
    </row>
    <row r="20" spans="1:30" x14ac:dyDescent="0.2">
      <c r="B20" s="25"/>
      <c r="C20" s="109"/>
      <c r="D20" s="73"/>
      <c r="E20" s="73"/>
      <c r="F20" s="73"/>
      <c r="G20" s="74"/>
      <c r="H20" s="107"/>
      <c r="I20" s="53"/>
      <c r="J20" s="52"/>
      <c r="K20" s="52"/>
      <c r="L20" s="50"/>
      <c r="M20" s="107"/>
      <c r="N20" s="53"/>
      <c r="O20" s="52"/>
      <c r="P20" s="52"/>
      <c r="Q20" s="50"/>
      <c r="R20" s="107"/>
      <c r="S20" s="52"/>
      <c r="T20" s="50"/>
      <c r="U20" s="107"/>
      <c r="V20" s="52"/>
      <c r="W20" s="52"/>
      <c r="X20" s="52"/>
      <c r="Y20" s="50"/>
      <c r="Z20" s="106"/>
      <c r="AA20" s="49"/>
      <c r="AB20" s="52"/>
      <c r="AC20" s="52"/>
      <c r="AD20" s="50"/>
    </row>
    <row r="21" spans="1:30" ht="15" x14ac:dyDescent="0.2">
      <c r="A21" s="12"/>
      <c r="B21" s="25" t="s">
        <v>21</v>
      </c>
      <c r="C21" s="107">
        <v>2062</v>
      </c>
      <c r="D21" s="52"/>
      <c r="E21" s="52">
        <v>2192</v>
      </c>
      <c r="F21" s="52"/>
      <c r="G21" s="50">
        <v>-0.06</v>
      </c>
      <c r="H21" s="107">
        <v>1040</v>
      </c>
      <c r="I21" s="53"/>
      <c r="J21" s="52">
        <v>1010</v>
      </c>
      <c r="K21" s="52"/>
      <c r="L21" s="50">
        <v>0.03</v>
      </c>
      <c r="M21" s="107">
        <v>554</v>
      </c>
      <c r="N21" s="53"/>
      <c r="O21" s="52">
        <v>733</v>
      </c>
      <c r="P21" s="52"/>
      <c r="Q21" s="50">
        <v>-0.24</v>
      </c>
      <c r="R21" s="107">
        <v>106</v>
      </c>
      <c r="S21" s="52">
        <v>42</v>
      </c>
      <c r="T21" s="50">
        <v>1.52</v>
      </c>
      <c r="U21" s="107">
        <v>-20</v>
      </c>
      <c r="V21" s="52"/>
      <c r="W21" s="52">
        <v>-40</v>
      </c>
      <c r="X21" s="52"/>
      <c r="Y21" s="50">
        <v>0.5</v>
      </c>
      <c r="Z21" s="107">
        <v>3742</v>
      </c>
      <c r="AA21" s="52"/>
      <c r="AB21" s="52">
        <v>3937</v>
      </c>
      <c r="AC21" s="52"/>
      <c r="AD21" s="50">
        <v>-0.05</v>
      </c>
    </row>
    <row r="22" spans="1:30" x14ac:dyDescent="0.2">
      <c r="B22" s="25" t="s">
        <v>22</v>
      </c>
      <c r="C22" s="107">
        <v>1059</v>
      </c>
      <c r="D22" s="52"/>
      <c r="E22" s="52">
        <v>1351</v>
      </c>
      <c r="F22" s="52"/>
      <c r="G22" s="50">
        <v>-0.22</v>
      </c>
      <c r="H22" s="107">
        <v>487</v>
      </c>
      <c r="I22" s="53"/>
      <c r="J22" s="52">
        <v>590</v>
      </c>
      <c r="K22" s="52"/>
      <c r="L22" s="50">
        <v>-0.17</v>
      </c>
      <c r="M22" s="107">
        <v>120</v>
      </c>
      <c r="N22" s="53"/>
      <c r="O22" s="52">
        <v>322</v>
      </c>
      <c r="P22" s="52"/>
      <c r="Q22" s="50">
        <v>-0.63</v>
      </c>
      <c r="R22" s="107">
        <v>77</v>
      </c>
      <c r="S22" s="52">
        <v>35</v>
      </c>
      <c r="T22" s="50">
        <v>1.2</v>
      </c>
      <c r="U22" s="107">
        <v>-78</v>
      </c>
      <c r="V22" s="52"/>
      <c r="W22" s="52">
        <v>-66</v>
      </c>
      <c r="X22" s="52"/>
      <c r="Y22" s="50">
        <v>-0.18</v>
      </c>
      <c r="Z22" s="107">
        <v>1665</v>
      </c>
      <c r="AA22" s="52"/>
      <c r="AB22" s="52">
        <v>2232</v>
      </c>
      <c r="AC22" s="52"/>
      <c r="AD22" s="50">
        <v>-0.25</v>
      </c>
    </row>
    <row r="23" spans="1:30" x14ac:dyDescent="0.2">
      <c r="B23" s="25"/>
      <c r="C23" s="107"/>
      <c r="D23" s="52"/>
      <c r="E23" s="52"/>
      <c r="F23" s="52"/>
      <c r="G23" s="50"/>
      <c r="H23" s="107"/>
      <c r="I23" s="53"/>
      <c r="J23" s="52"/>
      <c r="K23" s="52"/>
      <c r="L23" s="50"/>
      <c r="M23" s="107"/>
      <c r="N23" s="53"/>
      <c r="O23" s="52"/>
      <c r="P23" s="52"/>
      <c r="Q23" s="50"/>
      <c r="R23" s="107"/>
      <c r="S23" s="52"/>
      <c r="T23" s="50"/>
      <c r="U23" s="107"/>
      <c r="V23" s="52"/>
      <c r="W23" s="52"/>
      <c r="X23" s="52"/>
      <c r="Y23" s="50"/>
      <c r="Z23" s="107"/>
      <c r="AA23" s="52"/>
      <c r="AB23" s="52"/>
      <c r="AC23" s="52"/>
      <c r="AD23" s="50"/>
    </row>
    <row r="24" spans="1:30" x14ac:dyDescent="0.2">
      <c r="B24" s="25" t="s">
        <v>217</v>
      </c>
      <c r="C24" s="107">
        <v>26242</v>
      </c>
      <c r="D24" s="52"/>
      <c r="E24" s="52">
        <v>24025</v>
      </c>
      <c r="F24" s="52"/>
      <c r="G24" s="50">
        <v>0.09</v>
      </c>
      <c r="H24" s="107">
        <v>12638</v>
      </c>
      <c r="I24" s="53"/>
      <c r="J24" s="52">
        <v>11792</v>
      </c>
      <c r="K24" s="52"/>
      <c r="L24" s="50">
        <v>7.0000000000000007E-2</v>
      </c>
      <c r="M24" s="107">
        <v>16504</v>
      </c>
      <c r="N24" s="53"/>
      <c r="O24" s="52">
        <v>16583</v>
      </c>
      <c r="P24" s="52"/>
      <c r="Q24" s="50">
        <v>0</v>
      </c>
      <c r="R24" s="107">
        <v>2160</v>
      </c>
      <c r="S24" s="52">
        <v>1282</v>
      </c>
      <c r="T24" s="50">
        <v>0.68</v>
      </c>
      <c r="U24" s="107">
        <v>-841</v>
      </c>
      <c r="V24" s="52"/>
      <c r="W24" s="52">
        <v>-549</v>
      </c>
      <c r="X24" s="52"/>
      <c r="Y24" s="50">
        <v>-0.53</v>
      </c>
      <c r="Z24" s="107">
        <v>56703</v>
      </c>
      <c r="AA24" s="52"/>
      <c r="AB24" s="52">
        <v>53133</v>
      </c>
      <c r="AC24" s="52"/>
      <c r="AD24" s="50">
        <v>7.0000000000000007E-2</v>
      </c>
    </row>
    <row r="25" spans="1:30" x14ac:dyDescent="0.2">
      <c r="B25" s="25" t="s">
        <v>216</v>
      </c>
      <c r="C25" s="107">
        <v>7546</v>
      </c>
      <c r="D25" s="52"/>
      <c r="E25" s="52">
        <v>7448</v>
      </c>
      <c r="F25" s="52"/>
      <c r="G25" s="50">
        <v>0.01</v>
      </c>
      <c r="H25" s="107">
        <v>3867</v>
      </c>
      <c r="I25" s="53"/>
      <c r="J25" s="52">
        <v>4806</v>
      </c>
      <c r="K25" s="52"/>
      <c r="L25" s="50">
        <v>-0.2</v>
      </c>
      <c r="M25" s="107">
        <v>6219</v>
      </c>
      <c r="N25" s="53"/>
      <c r="O25" s="52">
        <v>6665</v>
      </c>
      <c r="P25" s="52"/>
      <c r="Q25" s="50">
        <v>-7.0000000000000007E-2</v>
      </c>
      <c r="R25" s="107">
        <v>535</v>
      </c>
      <c r="S25" s="52">
        <v>245</v>
      </c>
      <c r="T25" s="50">
        <v>1.18</v>
      </c>
      <c r="U25" s="107">
        <v>817</v>
      </c>
      <c r="V25" s="52"/>
      <c r="W25" s="52">
        <v>-122</v>
      </c>
      <c r="X25" s="52"/>
      <c r="Y25" s="50" t="s">
        <v>111</v>
      </c>
      <c r="Z25" s="107">
        <v>18984</v>
      </c>
      <c r="AA25" s="52"/>
      <c r="AB25" s="52">
        <v>19042</v>
      </c>
      <c r="AC25" s="52"/>
      <c r="AD25" s="50">
        <v>0</v>
      </c>
    </row>
    <row r="26" spans="1:30" x14ac:dyDescent="0.2">
      <c r="B26" s="25" t="s">
        <v>215</v>
      </c>
      <c r="C26" s="107">
        <v>5168</v>
      </c>
      <c r="D26" s="52"/>
      <c r="E26" s="52">
        <v>5282</v>
      </c>
      <c r="F26" s="52"/>
      <c r="G26" s="50">
        <v>-0.02</v>
      </c>
      <c r="H26" s="107">
        <v>3107</v>
      </c>
      <c r="I26" s="53"/>
      <c r="J26" s="52">
        <v>2879</v>
      </c>
      <c r="K26" s="52"/>
      <c r="L26" s="50">
        <v>0.08</v>
      </c>
      <c r="M26" s="107">
        <v>2051</v>
      </c>
      <c r="N26" s="53"/>
      <c r="O26" s="52">
        <v>2027</v>
      </c>
      <c r="P26" s="52"/>
      <c r="Q26" s="50">
        <v>0.01</v>
      </c>
      <c r="R26" s="107">
        <v>912</v>
      </c>
      <c r="S26" s="52">
        <v>621</v>
      </c>
      <c r="T26" s="50">
        <v>0.47</v>
      </c>
      <c r="U26" s="107">
        <v>189</v>
      </c>
      <c r="V26" s="52"/>
      <c r="W26" s="52">
        <v>452</v>
      </c>
      <c r="X26" s="52"/>
      <c r="Y26" s="50">
        <v>-0.57999999999999996</v>
      </c>
      <c r="Z26" s="107">
        <v>11427</v>
      </c>
      <c r="AA26" s="52"/>
      <c r="AB26" s="52">
        <v>11261</v>
      </c>
      <c r="AC26" s="52"/>
      <c r="AD26" s="50">
        <v>0.01</v>
      </c>
    </row>
    <row r="27" spans="1:30" x14ac:dyDescent="0.2">
      <c r="B27" s="26"/>
      <c r="C27" s="109"/>
      <c r="D27" s="73"/>
      <c r="E27" s="73"/>
      <c r="F27" s="73"/>
      <c r="G27" s="74"/>
      <c r="H27" s="107"/>
      <c r="I27" s="53"/>
      <c r="J27" s="52"/>
      <c r="K27" s="52"/>
      <c r="L27" s="50"/>
      <c r="M27" s="107"/>
      <c r="N27" s="53"/>
      <c r="O27" s="52"/>
      <c r="P27" s="52"/>
      <c r="Q27" s="50"/>
      <c r="R27" s="107"/>
      <c r="S27" s="52"/>
      <c r="T27" s="50"/>
      <c r="U27" s="107"/>
      <c r="V27" s="52"/>
      <c r="W27" s="52"/>
      <c r="X27" s="52"/>
      <c r="Y27" s="50"/>
      <c r="Z27" s="107"/>
      <c r="AA27" s="52"/>
      <c r="AB27" s="52"/>
      <c r="AC27" s="52"/>
      <c r="AD27" s="50"/>
    </row>
    <row r="28" spans="1:30" x14ac:dyDescent="0.2">
      <c r="B28" s="25" t="s">
        <v>23</v>
      </c>
      <c r="C28" s="107">
        <v>1057</v>
      </c>
      <c r="D28" s="52"/>
      <c r="E28" s="52">
        <v>944</v>
      </c>
      <c r="F28" s="52"/>
      <c r="G28" s="50">
        <v>0.12</v>
      </c>
      <c r="H28" s="107">
        <v>572</v>
      </c>
      <c r="I28" s="53"/>
      <c r="J28" s="52">
        <v>428</v>
      </c>
      <c r="K28" s="52"/>
      <c r="L28" s="50">
        <v>0.34</v>
      </c>
      <c r="M28" s="107">
        <v>441</v>
      </c>
      <c r="N28" s="53"/>
      <c r="O28" s="52">
        <v>415</v>
      </c>
      <c r="P28" s="52"/>
      <c r="Q28" s="50">
        <v>0.06</v>
      </c>
      <c r="R28" s="107">
        <v>44</v>
      </c>
      <c r="S28" s="52">
        <v>16</v>
      </c>
      <c r="T28" s="50">
        <v>1.75</v>
      </c>
      <c r="U28" s="107">
        <v>49</v>
      </c>
      <c r="V28" s="52"/>
      <c r="W28" s="52">
        <v>25</v>
      </c>
      <c r="X28" s="52"/>
      <c r="Y28" s="50">
        <v>0.96</v>
      </c>
      <c r="Z28" s="107">
        <v>2163</v>
      </c>
      <c r="AA28" s="52"/>
      <c r="AB28" s="52">
        <v>1828</v>
      </c>
      <c r="AC28" s="52"/>
      <c r="AD28" s="50">
        <v>0.18</v>
      </c>
    </row>
    <row r="29" spans="1:30" x14ac:dyDescent="0.2">
      <c r="B29" s="23" t="s">
        <v>24</v>
      </c>
      <c r="C29" s="107">
        <v>957</v>
      </c>
      <c r="D29" s="52"/>
      <c r="E29" s="52">
        <v>683</v>
      </c>
      <c r="F29" s="52"/>
      <c r="G29" s="50">
        <v>0.4</v>
      </c>
      <c r="H29" s="107">
        <v>43</v>
      </c>
      <c r="I29" s="53"/>
      <c r="J29" s="52">
        <v>157</v>
      </c>
      <c r="K29" s="52"/>
      <c r="L29" s="50">
        <v>-0.73</v>
      </c>
      <c r="M29" s="107">
        <v>60</v>
      </c>
      <c r="N29" s="53"/>
      <c r="O29" s="52">
        <v>5979</v>
      </c>
      <c r="P29" s="52"/>
      <c r="Q29" s="50">
        <v>-0.99</v>
      </c>
      <c r="R29" s="107">
        <v>496</v>
      </c>
      <c r="S29" s="52">
        <v>33</v>
      </c>
      <c r="T29" s="50" t="s">
        <v>111</v>
      </c>
      <c r="U29" s="107">
        <v>-470</v>
      </c>
      <c r="V29" s="52"/>
      <c r="W29" s="52">
        <v>0</v>
      </c>
      <c r="X29" s="52"/>
      <c r="Y29" s="50" t="s">
        <v>218</v>
      </c>
      <c r="Z29" s="107">
        <v>1086</v>
      </c>
      <c r="AA29" s="52"/>
      <c r="AB29" s="52">
        <v>6852</v>
      </c>
      <c r="AC29" s="52"/>
      <c r="AD29" s="50">
        <v>-0.84</v>
      </c>
    </row>
    <row r="30" spans="1:30" x14ac:dyDescent="0.2">
      <c r="B30" s="26"/>
      <c r="C30" s="109"/>
      <c r="D30" s="73"/>
      <c r="E30" s="73"/>
      <c r="F30" s="73"/>
      <c r="G30" s="74"/>
      <c r="H30" s="107"/>
      <c r="I30" s="53"/>
      <c r="J30" s="52"/>
      <c r="K30" s="52"/>
      <c r="L30" s="50"/>
      <c r="M30" s="107"/>
      <c r="N30" s="53"/>
      <c r="O30" s="52"/>
      <c r="P30" s="52"/>
      <c r="Q30" s="50"/>
      <c r="R30" s="107"/>
      <c r="S30" s="52"/>
      <c r="T30" s="50"/>
      <c r="U30" s="107"/>
      <c r="V30" s="52"/>
      <c r="W30" s="52"/>
      <c r="X30" s="52"/>
      <c r="Y30" s="50"/>
      <c r="Z30" s="107"/>
      <c r="AA30" s="52"/>
      <c r="AB30" s="52"/>
      <c r="AC30" s="52"/>
      <c r="AD30" s="50"/>
    </row>
    <row r="31" spans="1:30" x14ac:dyDescent="0.2">
      <c r="B31" s="25" t="s">
        <v>25</v>
      </c>
      <c r="C31" s="107">
        <v>134</v>
      </c>
      <c r="D31" s="52"/>
      <c r="E31" s="52">
        <v>131</v>
      </c>
      <c r="F31" s="52"/>
      <c r="G31" s="50">
        <v>0.02</v>
      </c>
      <c r="H31" s="107">
        <v>534</v>
      </c>
      <c r="I31" s="53"/>
      <c r="J31" s="52">
        <v>427</v>
      </c>
      <c r="K31" s="52"/>
      <c r="L31" s="50">
        <v>0.25</v>
      </c>
      <c r="M31" s="113" t="s">
        <v>123</v>
      </c>
      <c r="N31" s="55"/>
      <c r="O31" s="56" t="s">
        <v>123</v>
      </c>
      <c r="P31" s="56"/>
      <c r="Q31" s="50" t="s">
        <v>111</v>
      </c>
      <c r="R31" s="107">
        <v>0</v>
      </c>
      <c r="S31" s="52">
        <v>0</v>
      </c>
      <c r="T31" s="50" t="s">
        <v>218</v>
      </c>
      <c r="U31" s="107">
        <v>5</v>
      </c>
      <c r="V31" s="52"/>
      <c r="W31" s="52">
        <v>0</v>
      </c>
      <c r="X31" s="52"/>
      <c r="Y31" s="50" t="s">
        <v>218</v>
      </c>
      <c r="Z31" s="107">
        <v>673</v>
      </c>
      <c r="AA31" s="52"/>
      <c r="AB31" s="52">
        <v>558</v>
      </c>
      <c r="AC31" s="52"/>
      <c r="AD31" s="50">
        <v>0.21</v>
      </c>
    </row>
    <row r="32" spans="1:30" x14ac:dyDescent="0.2">
      <c r="B32" s="25" t="s">
        <v>214</v>
      </c>
      <c r="C32" s="107">
        <v>120328</v>
      </c>
      <c r="D32" s="52"/>
      <c r="E32" s="52">
        <v>121245</v>
      </c>
      <c r="F32" s="52"/>
      <c r="G32" s="50">
        <v>-0.01</v>
      </c>
      <c r="H32" s="107">
        <v>37843</v>
      </c>
      <c r="I32" s="53"/>
      <c r="J32" s="52">
        <v>36380</v>
      </c>
      <c r="K32" s="52"/>
      <c r="L32" s="50">
        <v>0.04</v>
      </c>
      <c r="M32" s="113">
        <v>100144</v>
      </c>
      <c r="N32" s="55"/>
      <c r="O32" s="56">
        <v>105927</v>
      </c>
      <c r="P32" s="56"/>
      <c r="Q32" s="50">
        <v>-0.05</v>
      </c>
      <c r="R32" s="107">
        <v>17299</v>
      </c>
      <c r="S32" s="52">
        <v>8667</v>
      </c>
      <c r="T32" s="50">
        <v>1</v>
      </c>
      <c r="U32" s="107">
        <v>1136</v>
      </c>
      <c r="V32" s="52"/>
      <c r="W32" s="52">
        <v>1030</v>
      </c>
      <c r="X32" s="52"/>
      <c r="Y32" s="50">
        <v>0.1</v>
      </c>
      <c r="Z32" s="107">
        <v>276750</v>
      </c>
      <c r="AA32" s="52"/>
      <c r="AB32" s="52">
        <v>273249</v>
      </c>
      <c r="AC32" s="52"/>
      <c r="AD32" s="50">
        <v>0.01</v>
      </c>
    </row>
    <row r="33" spans="2:30" x14ac:dyDescent="0.2">
      <c r="B33" s="26"/>
      <c r="C33" s="109"/>
      <c r="D33" s="73"/>
      <c r="E33" s="73"/>
      <c r="F33" s="73"/>
      <c r="G33" s="74"/>
      <c r="H33" s="107"/>
      <c r="I33" s="53"/>
      <c r="J33" s="52"/>
      <c r="K33" s="52"/>
      <c r="L33" s="50"/>
      <c r="M33" s="107"/>
      <c r="N33" s="53"/>
      <c r="O33" s="52"/>
      <c r="P33" s="52"/>
      <c r="Q33" s="50"/>
      <c r="R33" s="107"/>
      <c r="S33" s="52"/>
      <c r="T33" s="50"/>
      <c r="U33" s="107"/>
      <c r="V33" s="52"/>
      <c r="W33" s="52"/>
      <c r="X33" s="52"/>
      <c r="Y33" s="50"/>
      <c r="Z33" s="107"/>
      <c r="AA33" s="52"/>
      <c r="AB33" s="49"/>
      <c r="AC33" s="49"/>
      <c r="AD33" s="50"/>
    </row>
    <row r="34" spans="2:30" x14ac:dyDescent="0.2">
      <c r="B34" s="25" t="s">
        <v>26</v>
      </c>
      <c r="C34" s="110"/>
      <c r="D34" s="75"/>
      <c r="E34" s="75"/>
      <c r="F34" s="75"/>
      <c r="G34" s="76"/>
      <c r="H34" s="106"/>
      <c r="I34" s="51"/>
      <c r="J34" s="49"/>
      <c r="K34" s="49"/>
      <c r="L34" s="57"/>
      <c r="M34" s="106"/>
      <c r="N34" s="51"/>
      <c r="O34" s="49"/>
      <c r="P34" s="49"/>
      <c r="Q34" s="57"/>
      <c r="R34" s="106"/>
      <c r="S34" s="49"/>
      <c r="T34" s="57"/>
      <c r="U34" s="106"/>
      <c r="V34" s="49"/>
      <c r="W34" s="49"/>
      <c r="X34" s="49"/>
      <c r="Y34" s="57"/>
      <c r="Z34" s="106"/>
      <c r="AA34" s="49"/>
      <c r="AB34" s="49"/>
      <c r="AC34" s="49"/>
      <c r="AD34" s="57"/>
    </row>
    <row r="35" spans="2:30" ht="15" x14ac:dyDescent="0.2">
      <c r="B35" s="26" t="s">
        <v>27</v>
      </c>
      <c r="C35" s="111">
        <v>0.183</v>
      </c>
      <c r="D35" s="58"/>
      <c r="E35" s="58">
        <v>0.185</v>
      </c>
      <c r="F35" s="58"/>
      <c r="G35" s="58"/>
      <c r="H35" s="111">
        <v>0.219</v>
      </c>
      <c r="I35" s="59"/>
      <c r="J35" s="58">
        <v>0.23300000000000001</v>
      </c>
      <c r="K35" s="58"/>
      <c r="L35" s="58"/>
      <c r="M35" s="111">
        <v>0.159</v>
      </c>
      <c r="N35" s="59"/>
      <c r="O35" s="58">
        <v>0.16500000000000001</v>
      </c>
      <c r="P35" s="58"/>
      <c r="Q35" s="58"/>
      <c r="R35" s="111">
        <v>7.9000000000000001E-2</v>
      </c>
      <c r="S35" s="58">
        <v>7.0999999999999994E-2</v>
      </c>
      <c r="T35" s="58"/>
      <c r="U35" s="111"/>
      <c r="V35" s="58"/>
      <c r="W35" s="58"/>
      <c r="X35" s="58"/>
      <c r="Y35" s="58"/>
      <c r="Z35" s="111">
        <v>0.17899999999999999</v>
      </c>
      <c r="AA35" s="60" t="s">
        <v>210</v>
      </c>
      <c r="AB35" s="58">
        <v>0.185</v>
      </c>
      <c r="AC35" s="60" t="s">
        <v>32</v>
      </c>
      <c r="AD35" s="58"/>
    </row>
    <row r="36" spans="2:30" ht="15" x14ac:dyDescent="0.2">
      <c r="B36" s="26" t="s">
        <v>28</v>
      </c>
      <c r="C36" s="111">
        <v>0.13900000000000001</v>
      </c>
      <c r="D36" s="58"/>
      <c r="E36" s="58">
        <v>0.14399999999999999</v>
      </c>
      <c r="F36" s="58"/>
      <c r="G36" s="58"/>
      <c r="H36" s="111">
        <v>0.17399999999999999</v>
      </c>
      <c r="I36" s="59"/>
      <c r="J36" s="58">
        <v>0.185</v>
      </c>
      <c r="K36" s="58"/>
      <c r="L36" s="58"/>
      <c r="M36" s="111">
        <v>0.11700000000000001</v>
      </c>
      <c r="N36" s="59"/>
      <c r="O36" s="58">
        <v>0.121</v>
      </c>
      <c r="P36" s="58"/>
      <c r="Q36" s="58"/>
      <c r="R36" s="111">
        <v>6.5000000000000002E-2</v>
      </c>
      <c r="S36" s="58">
        <v>6.2E-2</v>
      </c>
      <c r="T36" s="58"/>
      <c r="U36" s="111"/>
      <c r="V36" s="58"/>
      <c r="W36" s="58"/>
      <c r="X36" s="58"/>
      <c r="Y36" s="58"/>
      <c r="Z36" s="111">
        <v>0.13600000000000001</v>
      </c>
      <c r="AA36" s="60" t="s">
        <v>210</v>
      </c>
      <c r="AB36" s="58">
        <v>0.14299999999999999</v>
      </c>
      <c r="AC36" s="60" t="s">
        <v>32</v>
      </c>
      <c r="AD36" s="58"/>
    </row>
    <row r="37" spans="2:30" x14ac:dyDescent="0.2">
      <c r="B37" s="26" t="s">
        <v>29</v>
      </c>
      <c r="C37" s="111">
        <v>4.3999999999999997E-2</v>
      </c>
      <c r="D37" s="58"/>
      <c r="E37" s="58">
        <v>4.1000000000000002E-2</v>
      </c>
      <c r="F37" s="58"/>
      <c r="G37" s="58"/>
      <c r="H37" s="111">
        <v>4.4999999999999998E-2</v>
      </c>
      <c r="I37" s="59"/>
      <c r="J37" s="58">
        <v>4.8000000000000001E-2</v>
      </c>
      <c r="K37" s="58"/>
      <c r="L37" s="58"/>
      <c r="M37" s="111">
        <v>4.2000000000000003E-2</v>
      </c>
      <c r="N37" s="59"/>
      <c r="O37" s="58">
        <v>4.2999999999999997E-2</v>
      </c>
      <c r="P37" s="58"/>
      <c r="Q37" s="58"/>
      <c r="R37" s="111">
        <v>1.4E-2</v>
      </c>
      <c r="S37" s="58">
        <v>8.9999999999999993E-3</v>
      </c>
      <c r="T37" s="58"/>
      <c r="U37" s="111"/>
      <c r="V37" s="58"/>
      <c r="W37" s="58"/>
      <c r="X37" s="58"/>
      <c r="Y37" s="58"/>
      <c r="Z37" s="111">
        <v>4.2999999999999997E-2</v>
      </c>
      <c r="AA37" s="58"/>
      <c r="AB37" s="58">
        <v>4.2000000000000003E-2</v>
      </c>
      <c r="AC37" s="58"/>
      <c r="AD37" s="58"/>
    </row>
    <row r="38" spans="2:30" x14ac:dyDescent="0.2">
      <c r="B38" s="26" t="s">
        <v>30</v>
      </c>
      <c r="C38" s="111">
        <v>0.125</v>
      </c>
      <c r="D38" s="58"/>
      <c r="E38" s="58">
        <v>0.123</v>
      </c>
      <c r="F38" s="58"/>
      <c r="G38" s="58"/>
      <c r="H38" s="111">
        <v>0.159</v>
      </c>
      <c r="I38" s="59"/>
      <c r="J38" s="58">
        <v>0.159</v>
      </c>
      <c r="K38" s="58"/>
      <c r="L38" s="58"/>
      <c r="M38" s="111">
        <v>6.2E-2</v>
      </c>
      <c r="N38" s="59"/>
      <c r="O38" s="58">
        <v>8.5000000000000006E-2</v>
      </c>
      <c r="P38" s="58"/>
      <c r="Q38" s="58"/>
      <c r="R38" s="111">
        <v>6.3E-2</v>
      </c>
      <c r="S38" s="58">
        <v>3.4000000000000002E-2</v>
      </c>
      <c r="T38" s="58"/>
      <c r="U38" s="111"/>
      <c r="V38" s="58"/>
      <c r="W38" s="58"/>
      <c r="X38" s="58"/>
      <c r="Y38" s="58"/>
      <c r="Z38" s="111">
        <v>0.112</v>
      </c>
      <c r="AA38" s="58"/>
      <c r="AB38" s="58">
        <v>0.11600000000000001</v>
      </c>
      <c r="AC38" s="58"/>
      <c r="AD38" s="58"/>
    </row>
    <row r="39" spans="2:30" ht="15" x14ac:dyDescent="0.2">
      <c r="B39" s="26" t="s">
        <v>213</v>
      </c>
      <c r="C39" s="111">
        <v>0.1</v>
      </c>
      <c r="D39" s="58"/>
      <c r="E39" s="58">
        <v>0.109</v>
      </c>
      <c r="F39" s="58"/>
      <c r="G39" s="58"/>
      <c r="H39" s="111">
        <v>0.111</v>
      </c>
      <c r="I39" s="59"/>
      <c r="J39" s="58">
        <v>0.108</v>
      </c>
      <c r="K39" s="58"/>
      <c r="L39" s="58"/>
      <c r="M39" s="111">
        <v>6.8000000000000005E-2</v>
      </c>
      <c r="N39" s="59"/>
      <c r="O39" s="58">
        <v>6.9000000000000006E-2</v>
      </c>
      <c r="P39" s="58"/>
      <c r="Q39" s="58"/>
      <c r="R39" s="111">
        <v>9.0999999999999998E-2</v>
      </c>
      <c r="S39" s="58">
        <v>9.8000000000000004E-2</v>
      </c>
      <c r="T39" s="58"/>
      <c r="U39" s="111"/>
      <c r="V39" s="58"/>
      <c r="W39" s="58"/>
      <c r="X39" s="58"/>
      <c r="Y39" s="58"/>
      <c r="Z39" s="111">
        <v>0.09</v>
      </c>
      <c r="AA39" s="60" t="s">
        <v>211</v>
      </c>
      <c r="AB39" s="58">
        <v>9.4E-2</v>
      </c>
      <c r="AC39" s="60" t="s">
        <v>212</v>
      </c>
      <c r="AD39" s="58"/>
    </row>
    <row r="40" spans="2:30" x14ac:dyDescent="0.2">
      <c r="B40" s="27"/>
      <c r="C40" s="112"/>
      <c r="D40" s="77"/>
      <c r="E40" s="77"/>
      <c r="F40" s="77"/>
      <c r="G40" s="78"/>
      <c r="H40" s="112"/>
      <c r="I40" s="79"/>
      <c r="J40" s="77"/>
      <c r="K40" s="77"/>
      <c r="L40" s="78"/>
      <c r="M40" s="112"/>
      <c r="N40" s="79"/>
      <c r="O40" s="77"/>
      <c r="P40" s="77"/>
      <c r="Q40" s="78"/>
      <c r="R40" s="112"/>
      <c r="S40" s="77"/>
      <c r="T40" s="78"/>
      <c r="U40" s="112"/>
      <c r="V40" s="79"/>
      <c r="W40" s="77"/>
      <c r="X40" s="77"/>
      <c r="Y40" s="78"/>
      <c r="Z40" s="112"/>
      <c r="AA40" s="79"/>
      <c r="AB40" s="77"/>
      <c r="AC40" s="77"/>
      <c r="AD40" s="78"/>
    </row>
    <row r="41" spans="2:30" x14ac:dyDescent="0.2">
      <c r="B41" s="28"/>
      <c r="C41" s="8"/>
      <c r="D41" s="8"/>
      <c r="E41" s="8"/>
      <c r="F41" s="8"/>
      <c r="G41" s="29"/>
      <c r="H41" s="8"/>
      <c r="I41" s="8"/>
      <c r="J41" s="8"/>
      <c r="K41" s="8"/>
      <c r="L41" s="29"/>
      <c r="M41" s="8"/>
      <c r="N41" s="8"/>
      <c r="O41" s="8"/>
      <c r="P41" s="8"/>
      <c r="Q41" s="29"/>
      <c r="R41" s="8"/>
      <c r="S41" s="8"/>
      <c r="T41" s="29"/>
      <c r="U41" s="8"/>
      <c r="V41" s="8"/>
      <c r="W41" s="8"/>
      <c r="X41" s="8"/>
      <c r="Y41" s="29"/>
      <c r="Z41" s="8"/>
      <c r="AA41" s="8"/>
      <c r="AB41" s="8"/>
      <c r="AC41" s="8"/>
      <c r="AD41" s="29"/>
    </row>
    <row r="42" spans="2:30" x14ac:dyDescent="0.2">
      <c r="B42" s="8" t="s">
        <v>219</v>
      </c>
      <c r="C42" s="80"/>
      <c r="D42" s="80"/>
      <c r="E42" s="80"/>
      <c r="F42" s="80"/>
      <c r="G42" s="81"/>
      <c r="H42" s="80"/>
      <c r="I42" s="80"/>
      <c r="J42" s="80"/>
      <c r="K42" s="80"/>
      <c r="L42" s="81"/>
      <c r="M42" s="80"/>
      <c r="N42" s="80"/>
      <c r="O42" s="80"/>
      <c r="P42" s="8"/>
      <c r="Q42" s="29"/>
      <c r="R42" s="8"/>
      <c r="S42" s="8"/>
      <c r="T42" s="29"/>
      <c r="U42" s="8"/>
      <c r="V42" s="8"/>
      <c r="W42" s="8"/>
      <c r="X42" s="8"/>
      <c r="Y42" s="29"/>
      <c r="Z42" s="8"/>
      <c r="AA42" s="8"/>
      <c r="AB42" s="8"/>
      <c r="AC42" s="8"/>
      <c r="AD42" s="29"/>
    </row>
    <row r="43" spans="2:30" x14ac:dyDescent="0.2">
      <c r="B43" s="8" t="s">
        <v>220</v>
      </c>
      <c r="C43" s="82"/>
      <c r="D43" s="82"/>
      <c r="E43" s="82"/>
      <c r="F43" s="82"/>
      <c r="G43" s="83"/>
      <c r="H43" s="82"/>
      <c r="I43" s="82"/>
      <c r="J43" s="82"/>
      <c r="K43" s="82"/>
      <c r="L43" s="84"/>
      <c r="M43" s="82"/>
      <c r="N43" s="82"/>
      <c r="O43" s="82"/>
      <c r="P43" s="30"/>
      <c r="Q43" s="32"/>
      <c r="R43" s="30"/>
      <c r="S43" s="30"/>
      <c r="T43" s="32"/>
      <c r="U43" s="30"/>
      <c r="V43" s="30"/>
      <c r="W43" s="30"/>
      <c r="X43" s="30"/>
      <c r="Y43" s="32"/>
      <c r="Z43" s="30"/>
      <c r="AA43" s="30"/>
      <c r="AB43" s="30"/>
      <c r="AC43" s="30"/>
      <c r="AD43" s="32"/>
    </row>
    <row r="44" spans="2:30" ht="15" x14ac:dyDescent="0.2">
      <c r="B44" s="34" t="s">
        <v>221</v>
      </c>
      <c r="C44" s="85"/>
      <c r="D44" s="85"/>
      <c r="E44" s="85"/>
      <c r="F44" s="85"/>
      <c r="G44" s="86"/>
      <c r="H44" s="85"/>
      <c r="I44" s="85"/>
      <c r="J44" s="85"/>
      <c r="K44" s="85"/>
      <c r="L44" s="85"/>
      <c r="M44" s="85"/>
      <c r="N44" s="85"/>
      <c r="O44" s="85"/>
      <c r="P44" s="9"/>
      <c r="Q44" s="9"/>
      <c r="R44" s="33"/>
      <c r="S44" s="34"/>
      <c r="T44" s="33"/>
      <c r="U44" s="33"/>
      <c r="V44" s="33"/>
      <c r="W44" s="9"/>
      <c r="X44" s="9"/>
      <c r="Y44" s="9"/>
      <c r="Z44" s="9"/>
      <c r="AA44" s="9"/>
      <c r="AB44" s="9"/>
      <c r="AC44" s="9"/>
      <c r="AD44" s="9"/>
    </row>
    <row r="45" spans="2:30" ht="15" x14ac:dyDescent="0.2">
      <c r="B45" s="8" t="s">
        <v>222</v>
      </c>
      <c r="C45" s="85"/>
      <c r="D45" s="85"/>
      <c r="E45" s="85"/>
      <c r="F45" s="85"/>
      <c r="G45" s="86"/>
      <c r="H45" s="85"/>
      <c r="I45" s="85"/>
      <c r="J45" s="85"/>
      <c r="K45" s="85"/>
      <c r="L45" s="85"/>
      <c r="M45" s="85"/>
      <c r="N45" s="85"/>
      <c r="O45" s="85"/>
      <c r="P45" s="9"/>
      <c r="Q45" s="9"/>
      <c r="R45" s="33"/>
      <c r="S45" s="34"/>
      <c r="T45" s="33"/>
      <c r="U45" s="33"/>
      <c r="V45" s="33"/>
      <c r="W45" s="9"/>
      <c r="X45" s="9"/>
      <c r="Y45" s="9"/>
      <c r="Z45" s="9"/>
      <c r="AA45" s="9"/>
      <c r="AB45" s="9"/>
      <c r="AC45" s="9"/>
      <c r="AD45" s="9"/>
    </row>
    <row r="46" spans="2:30" ht="15" x14ac:dyDescent="0.2">
      <c r="B46" s="34" t="s">
        <v>223</v>
      </c>
      <c r="C46" s="9"/>
      <c r="D46" s="9"/>
      <c r="E46" s="9"/>
      <c r="F46" s="9"/>
      <c r="G46" s="10"/>
      <c r="H46" s="9"/>
      <c r="I46" s="9"/>
      <c r="J46" s="9"/>
      <c r="K46" s="9"/>
      <c r="L46" s="9"/>
      <c r="M46" s="9"/>
      <c r="N46" s="9"/>
      <c r="O46" s="9"/>
      <c r="P46" s="9"/>
      <c r="Q46" s="9"/>
      <c r="R46" s="33"/>
      <c r="S46" s="34"/>
      <c r="T46" s="33"/>
      <c r="U46" s="33"/>
      <c r="V46" s="33"/>
      <c r="W46" s="9"/>
      <c r="X46" s="9"/>
      <c r="Y46" s="9"/>
      <c r="Z46" s="9"/>
      <c r="AA46" s="9"/>
      <c r="AB46" s="9"/>
      <c r="AC46" s="9"/>
      <c r="AD46" s="9"/>
    </row>
    <row r="47" spans="2:30" x14ac:dyDescent="0.2">
      <c r="B47" s="34" t="s">
        <v>224</v>
      </c>
    </row>
    <row r="48" spans="2:30" x14ac:dyDescent="0.2">
      <c r="B48" s="34" t="s">
        <v>225</v>
      </c>
    </row>
    <row r="49" spans="2:2" x14ac:dyDescent="0.2">
      <c r="B49" s="15" t="s">
        <v>226</v>
      </c>
    </row>
    <row r="50" spans="2:2" x14ac:dyDescent="0.2">
      <c r="B50" s="15" t="s">
        <v>227</v>
      </c>
    </row>
  </sheetData>
  <mergeCells count="6">
    <mergeCell ref="Z7:AD7"/>
    <mergeCell ref="C7:G7"/>
    <mergeCell ref="H7:L7"/>
    <mergeCell ref="M7:Q7"/>
    <mergeCell ref="R7:T7"/>
    <mergeCell ref="U7:Y7"/>
  </mergeCells>
  <hyperlinks>
    <hyperlink ref="B1" location="overview!A1" display="&lt; back to overview"/>
  </hyperlinks>
  <pageMargins left="0.7" right="0.7" top="0.78740157499999996" bottom="0.78740157499999996" header="0.3" footer="0.3"/>
  <pageSetup paperSize="9" scale="43"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8">
    <pageSetUpPr fitToPage="1"/>
  </sheetPr>
  <dimension ref="A1:AD42"/>
  <sheetViews>
    <sheetView showGridLines="0" zoomScale="85" zoomScaleNormal="85" workbookViewId="0">
      <selection activeCell="B1" sqref="B1"/>
    </sheetView>
  </sheetViews>
  <sheetFormatPr baseColWidth="10" defaultColWidth="11.42578125" defaultRowHeight="12.75" x14ac:dyDescent="0.2"/>
  <cols>
    <col min="1" max="1" width="3.140625" style="4" customWidth="1"/>
    <col min="2" max="2" width="54" style="15" customWidth="1"/>
    <col min="3" max="3" width="10.7109375" style="4" bestFit="1" customWidth="1"/>
    <col min="4" max="4" width="2.5703125" style="4" bestFit="1" customWidth="1"/>
    <col min="5" max="5" width="10.7109375" style="4" bestFit="1" customWidth="1"/>
    <col min="6" max="6" width="2" style="4" customWidth="1"/>
    <col min="7" max="7" width="9.5703125" style="4" bestFit="1" customWidth="1"/>
    <col min="8" max="8" width="10.7109375" style="4" bestFit="1" customWidth="1"/>
    <col min="9" max="9" width="2.5703125" style="4" bestFit="1" customWidth="1"/>
    <col min="10" max="10" width="10.7109375" style="4" bestFit="1" customWidth="1"/>
    <col min="11" max="11" width="2.5703125" style="4" bestFit="1" customWidth="1"/>
    <col min="12" max="12" width="9.5703125" style="4" bestFit="1" customWidth="1"/>
    <col min="13" max="13" width="10.7109375" style="4" bestFit="1" customWidth="1"/>
    <col min="14" max="14" width="2.5703125" style="4" bestFit="1" customWidth="1"/>
    <col min="15" max="15" width="10.7109375" style="4" bestFit="1" customWidth="1"/>
    <col min="16" max="16" width="2.5703125" style="4" bestFit="1" customWidth="1"/>
    <col min="17" max="17" width="9.5703125" style="4" bestFit="1" customWidth="1"/>
    <col min="18" max="19" width="10.7109375" style="4" bestFit="1" customWidth="1"/>
    <col min="20" max="20" width="9.5703125" style="4" bestFit="1" customWidth="1"/>
    <col min="21" max="21" width="10.7109375" style="4" bestFit="1" customWidth="1"/>
    <col min="22" max="22" width="2.5703125" style="4" bestFit="1" customWidth="1"/>
    <col min="23" max="23" width="10.7109375" style="4" bestFit="1" customWidth="1"/>
    <col min="24" max="24" width="2.5703125" style="4" bestFit="1" customWidth="1"/>
    <col min="25" max="25" width="9.5703125" style="4" bestFit="1" customWidth="1"/>
    <col min="26" max="26" width="10.7109375" style="4" bestFit="1" customWidth="1"/>
    <col min="27" max="27" width="4" style="4" bestFit="1" customWidth="1"/>
    <col min="28" max="28" width="10.7109375" style="4" bestFit="1" customWidth="1"/>
    <col min="29" max="29" width="2.28515625" style="4" bestFit="1" customWidth="1"/>
    <col min="30" max="30" width="9.5703125" style="4" bestFit="1" customWidth="1"/>
    <col min="31" max="16384" width="11.42578125" style="4"/>
  </cols>
  <sheetData>
    <row r="1" spans="2:30" x14ac:dyDescent="0.2">
      <c r="B1" s="35" t="s">
        <v>31</v>
      </c>
    </row>
    <row r="2" spans="2:30" x14ac:dyDescent="0.2">
      <c r="B2" s="35"/>
    </row>
    <row r="3" spans="2:30" x14ac:dyDescent="0.2">
      <c r="C3" s="16"/>
      <c r="D3" s="16"/>
    </row>
    <row r="4" spans="2:30" x14ac:dyDescent="0.2">
      <c r="B4" s="62" t="s">
        <v>183</v>
      </c>
      <c r="C4" s="63"/>
      <c r="D4" s="63"/>
      <c r="E4" s="63"/>
      <c r="F4" s="63"/>
      <c r="G4" s="63"/>
      <c r="H4" s="63"/>
      <c r="I4" s="63"/>
      <c r="J4" s="63"/>
      <c r="K4" s="63"/>
      <c r="L4" s="63"/>
    </row>
    <row r="6" spans="2:30" x14ac:dyDescent="0.2">
      <c r="B6" s="36"/>
    </row>
    <row r="7" spans="2:30" x14ac:dyDescent="0.2">
      <c r="B7" s="19"/>
      <c r="C7" s="422" t="s">
        <v>4</v>
      </c>
      <c r="D7" s="422"/>
      <c r="E7" s="422">
        <v>0</v>
      </c>
      <c r="F7" s="422"/>
      <c r="G7" s="422">
        <v>0</v>
      </c>
      <c r="H7" s="421" t="s">
        <v>1</v>
      </c>
      <c r="I7" s="421"/>
      <c r="J7" s="421">
        <v>0</v>
      </c>
      <c r="K7" s="421"/>
      <c r="L7" s="421">
        <v>0</v>
      </c>
      <c r="M7" s="421" t="s">
        <v>2</v>
      </c>
      <c r="N7" s="421"/>
      <c r="O7" s="421">
        <v>0</v>
      </c>
      <c r="P7" s="421"/>
      <c r="Q7" s="421">
        <v>0</v>
      </c>
      <c r="R7" s="421" t="s">
        <v>3</v>
      </c>
      <c r="S7" s="421">
        <v>0</v>
      </c>
      <c r="T7" s="421">
        <v>0</v>
      </c>
      <c r="U7" s="421" t="s">
        <v>9</v>
      </c>
      <c r="V7" s="421"/>
      <c r="W7" s="421"/>
      <c r="X7" s="421"/>
      <c r="Y7" s="421"/>
      <c r="Z7" s="421" t="s">
        <v>10</v>
      </c>
      <c r="AA7" s="421"/>
      <c r="AB7" s="421">
        <v>0</v>
      </c>
      <c r="AC7" s="421"/>
      <c r="AD7" s="421">
        <v>0</v>
      </c>
    </row>
    <row r="8" spans="2:30" s="15" customFormat="1" ht="15.75" thickBot="1" x14ac:dyDescent="0.25">
      <c r="B8" s="37" t="s">
        <v>12</v>
      </c>
      <c r="C8" s="38" t="s">
        <v>121</v>
      </c>
      <c r="D8" s="39" t="s">
        <v>32</v>
      </c>
      <c r="E8" s="38" t="s">
        <v>122</v>
      </c>
      <c r="F8" s="418" t="s">
        <v>35</v>
      </c>
      <c r="G8" s="41" t="s">
        <v>11</v>
      </c>
      <c r="H8" s="38" t="s">
        <v>121</v>
      </c>
      <c r="I8" s="39" t="s">
        <v>34</v>
      </c>
      <c r="J8" s="38" t="s">
        <v>122</v>
      </c>
      <c r="K8" s="39" t="s">
        <v>77</v>
      </c>
      <c r="L8" s="41" t="s">
        <v>11</v>
      </c>
      <c r="M8" s="38" t="s">
        <v>121</v>
      </c>
      <c r="N8" s="39"/>
      <c r="O8" s="38" t="s">
        <v>122</v>
      </c>
      <c r="P8" s="39"/>
      <c r="Q8" s="41" t="s">
        <v>11</v>
      </c>
      <c r="R8" s="38" t="s">
        <v>121</v>
      </c>
      <c r="S8" s="38" t="s">
        <v>122</v>
      </c>
      <c r="T8" s="41" t="s">
        <v>11</v>
      </c>
      <c r="U8" s="38" t="s">
        <v>121</v>
      </c>
      <c r="V8" s="39" t="s">
        <v>106</v>
      </c>
      <c r="W8" s="38" t="s">
        <v>122</v>
      </c>
      <c r="X8" s="39" t="s">
        <v>113</v>
      </c>
      <c r="Y8" s="41" t="s">
        <v>11</v>
      </c>
      <c r="Z8" s="38" t="s">
        <v>121</v>
      </c>
      <c r="AA8" s="40"/>
      <c r="AB8" s="38" t="s">
        <v>122</v>
      </c>
      <c r="AC8" s="40"/>
      <c r="AD8" s="41" t="s">
        <v>11</v>
      </c>
    </row>
    <row r="9" spans="2:30" x14ac:dyDescent="0.2">
      <c r="B9" s="24"/>
      <c r="C9" s="105"/>
      <c r="D9" s="72"/>
      <c r="E9" s="70"/>
      <c r="F9" s="70"/>
      <c r="G9" s="71"/>
      <c r="H9" s="105"/>
      <c r="I9" s="72"/>
      <c r="J9" s="70"/>
      <c r="K9" s="72"/>
      <c r="L9" s="71"/>
      <c r="M9" s="105"/>
      <c r="N9" s="72"/>
      <c r="O9" s="70"/>
      <c r="P9" s="70"/>
      <c r="Q9" s="71"/>
      <c r="R9" s="105"/>
      <c r="S9" s="70"/>
      <c r="T9" s="71"/>
      <c r="U9" s="105"/>
      <c r="V9" s="72"/>
      <c r="W9" s="70"/>
      <c r="X9" s="72"/>
      <c r="Y9" s="71"/>
      <c r="Z9" s="105"/>
      <c r="AA9" s="72"/>
      <c r="AB9" s="70"/>
      <c r="AC9" s="70"/>
      <c r="AD9" s="71"/>
    </row>
    <row r="10" spans="2:30" x14ac:dyDescent="0.2">
      <c r="B10" s="25" t="s">
        <v>13</v>
      </c>
      <c r="C10" s="106">
        <v>4300</v>
      </c>
      <c r="D10" s="51"/>
      <c r="E10" s="49">
        <v>4429</v>
      </c>
      <c r="F10" s="49"/>
      <c r="G10" s="50">
        <v>-0.03</v>
      </c>
      <c r="H10" s="106">
        <v>1687</v>
      </c>
      <c r="I10" s="51"/>
      <c r="J10" s="49">
        <v>1594</v>
      </c>
      <c r="K10" s="51"/>
      <c r="L10" s="50">
        <v>0.06</v>
      </c>
      <c r="M10" s="106">
        <v>2231</v>
      </c>
      <c r="N10" s="51"/>
      <c r="O10" s="49">
        <v>2246</v>
      </c>
      <c r="P10" s="49"/>
      <c r="Q10" s="50">
        <v>-0.01</v>
      </c>
      <c r="R10" s="106">
        <v>697</v>
      </c>
      <c r="S10" s="49">
        <v>480</v>
      </c>
      <c r="T10" s="50">
        <v>0.45</v>
      </c>
      <c r="U10" s="106">
        <v>-80</v>
      </c>
      <c r="V10" s="49"/>
      <c r="W10" s="49">
        <v>-54</v>
      </c>
      <c r="X10" s="49"/>
      <c r="Y10" s="50">
        <v>-0.48</v>
      </c>
      <c r="Z10" s="106">
        <v>8835</v>
      </c>
      <c r="AA10" s="49"/>
      <c r="AB10" s="49">
        <v>8695</v>
      </c>
      <c r="AC10" s="49"/>
      <c r="AD10" s="50">
        <v>0.02</v>
      </c>
    </row>
    <row r="11" spans="2:30" x14ac:dyDescent="0.2">
      <c r="B11" s="26" t="s">
        <v>14</v>
      </c>
      <c r="C11" s="107">
        <v>4293</v>
      </c>
      <c r="D11" s="53"/>
      <c r="E11" s="52">
        <v>4422</v>
      </c>
      <c r="F11" s="52"/>
      <c r="G11" s="50">
        <v>-0.03</v>
      </c>
      <c r="H11" s="107">
        <v>1673</v>
      </c>
      <c r="I11" s="53"/>
      <c r="J11" s="52">
        <v>1579</v>
      </c>
      <c r="K11" s="53"/>
      <c r="L11" s="50">
        <v>0.06</v>
      </c>
      <c r="M11" s="107">
        <v>2228</v>
      </c>
      <c r="N11" s="53"/>
      <c r="O11" s="52">
        <v>2230</v>
      </c>
      <c r="P11" s="52"/>
      <c r="Q11" s="50">
        <v>0</v>
      </c>
      <c r="R11" s="107">
        <v>641</v>
      </c>
      <c r="S11" s="52">
        <v>462</v>
      </c>
      <c r="T11" s="50">
        <v>0.39</v>
      </c>
      <c r="U11" s="107">
        <v>0</v>
      </c>
      <c r="V11" s="52"/>
      <c r="W11" s="52">
        <v>2</v>
      </c>
      <c r="X11" s="52"/>
      <c r="Y11" s="50">
        <v>-1</v>
      </c>
      <c r="Z11" s="107">
        <v>8835</v>
      </c>
      <c r="AA11" s="52"/>
      <c r="AB11" s="52">
        <v>8695</v>
      </c>
      <c r="AC11" s="52"/>
      <c r="AD11" s="50">
        <v>0.02</v>
      </c>
    </row>
    <row r="12" spans="2:30" x14ac:dyDescent="0.2">
      <c r="B12" s="26" t="s">
        <v>15</v>
      </c>
      <c r="C12" s="107">
        <v>7</v>
      </c>
      <c r="D12" s="53"/>
      <c r="E12" s="52">
        <v>7</v>
      </c>
      <c r="F12" s="52"/>
      <c r="G12" s="50">
        <v>0</v>
      </c>
      <c r="H12" s="107">
        <v>14</v>
      </c>
      <c r="I12" s="53"/>
      <c r="J12" s="52">
        <v>15</v>
      </c>
      <c r="K12" s="53"/>
      <c r="L12" s="50">
        <v>-7.0000000000000007E-2</v>
      </c>
      <c r="M12" s="107">
        <v>3</v>
      </c>
      <c r="N12" s="53"/>
      <c r="O12" s="52">
        <v>16</v>
      </c>
      <c r="P12" s="52"/>
      <c r="Q12" s="50">
        <v>-0.81</v>
      </c>
      <c r="R12" s="107">
        <v>56</v>
      </c>
      <c r="S12" s="52">
        <v>18</v>
      </c>
      <c r="T12" s="50" t="s">
        <v>111</v>
      </c>
      <c r="U12" s="107">
        <v>-80</v>
      </c>
      <c r="V12" s="52"/>
      <c r="W12" s="52">
        <v>-56</v>
      </c>
      <c r="X12" s="52"/>
      <c r="Y12" s="50">
        <v>-0.43</v>
      </c>
      <c r="Z12" s="107">
        <v>0</v>
      </c>
      <c r="AA12" s="52"/>
      <c r="AB12" s="52">
        <v>0</v>
      </c>
      <c r="AC12" s="52"/>
      <c r="AD12" s="50" t="s">
        <v>218</v>
      </c>
    </row>
    <row r="13" spans="2:30" x14ac:dyDescent="0.2">
      <c r="B13" s="26" t="s">
        <v>16</v>
      </c>
      <c r="C13" s="108">
        <v>0.49</v>
      </c>
      <c r="D13" s="54"/>
      <c r="E13" s="50">
        <v>0.51</v>
      </c>
      <c r="F13" s="50"/>
      <c r="G13" s="50"/>
      <c r="H13" s="108">
        <v>0.19</v>
      </c>
      <c r="I13" s="54"/>
      <c r="J13" s="50">
        <v>0.18</v>
      </c>
      <c r="K13" s="54"/>
      <c r="L13" s="50"/>
      <c r="M13" s="108">
        <v>0.25</v>
      </c>
      <c r="N13" s="54"/>
      <c r="O13" s="50">
        <v>0.26</v>
      </c>
      <c r="P13" s="50"/>
      <c r="Q13" s="50"/>
      <c r="R13" s="108">
        <v>7.0000000000000007E-2</v>
      </c>
      <c r="S13" s="50">
        <v>0.05</v>
      </c>
      <c r="T13" s="50"/>
      <c r="U13" s="108">
        <v>0</v>
      </c>
      <c r="V13" s="50"/>
      <c r="W13" s="50">
        <v>0</v>
      </c>
      <c r="X13" s="50"/>
      <c r="Y13" s="50"/>
      <c r="Z13" s="108">
        <v>1</v>
      </c>
      <c r="AA13" s="50"/>
      <c r="AB13" s="50">
        <v>1</v>
      </c>
      <c r="AC13" s="50"/>
      <c r="AD13" s="50"/>
    </row>
    <row r="14" spans="2:30" x14ac:dyDescent="0.2">
      <c r="B14" s="25" t="s">
        <v>5</v>
      </c>
      <c r="C14" s="107">
        <v>827</v>
      </c>
      <c r="D14" s="53"/>
      <c r="E14" s="52">
        <v>901</v>
      </c>
      <c r="F14" s="52"/>
      <c r="G14" s="50">
        <v>-0.08</v>
      </c>
      <c r="H14" s="107">
        <v>358</v>
      </c>
      <c r="I14" s="53"/>
      <c r="J14" s="52">
        <v>364</v>
      </c>
      <c r="K14" s="53"/>
      <c r="L14" s="50">
        <v>-0.02</v>
      </c>
      <c r="M14" s="107">
        <v>368</v>
      </c>
      <c r="N14" s="53"/>
      <c r="O14" s="52">
        <v>384</v>
      </c>
      <c r="P14" s="52"/>
      <c r="Q14" s="50">
        <v>-0.04</v>
      </c>
      <c r="R14" s="107">
        <v>69</v>
      </c>
      <c r="S14" s="52">
        <v>47</v>
      </c>
      <c r="T14" s="50">
        <v>0.47</v>
      </c>
      <c r="U14" s="107">
        <v>-25</v>
      </c>
      <c r="V14" s="52"/>
      <c r="W14" s="52">
        <v>-224</v>
      </c>
      <c r="X14" s="52"/>
      <c r="Y14" s="50">
        <v>0.89</v>
      </c>
      <c r="Z14" s="107">
        <v>1597</v>
      </c>
      <c r="AA14" s="52"/>
      <c r="AB14" s="52">
        <v>1472</v>
      </c>
      <c r="AC14" s="52"/>
      <c r="AD14" s="50">
        <v>0.08</v>
      </c>
    </row>
    <row r="15" spans="2:30" x14ac:dyDescent="0.2">
      <c r="B15" s="25" t="s">
        <v>17</v>
      </c>
      <c r="C15" s="107">
        <v>191</v>
      </c>
      <c r="D15" s="53"/>
      <c r="E15" s="52">
        <v>182</v>
      </c>
      <c r="F15" s="52"/>
      <c r="G15" s="50">
        <v>0.05</v>
      </c>
      <c r="H15" s="107">
        <v>73</v>
      </c>
      <c r="I15" s="53"/>
      <c r="J15" s="52">
        <v>92</v>
      </c>
      <c r="K15" s="53"/>
      <c r="L15" s="50">
        <v>-0.21</v>
      </c>
      <c r="M15" s="107">
        <v>91</v>
      </c>
      <c r="N15" s="53"/>
      <c r="O15" s="52">
        <v>101</v>
      </c>
      <c r="P15" s="52"/>
      <c r="Q15" s="50">
        <v>-0.1</v>
      </c>
      <c r="R15" s="107">
        <v>8</v>
      </c>
      <c r="S15" s="52">
        <v>3</v>
      </c>
      <c r="T15" s="50">
        <v>1.67</v>
      </c>
      <c r="U15" s="107">
        <v>3</v>
      </c>
      <c r="V15" s="52"/>
      <c r="W15" s="52">
        <v>2</v>
      </c>
      <c r="X15" s="52"/>
      <c r="Y15" s="50">
        <v>0.5</v>
      </c>
      <c r="Z15" s="107">
        <v>366</v>
      </c>
      <c r="AA15" s="52"/>
      <c r="AB15" s="52">
        <v>380</v>
      </c>
      <c r="AC15" s="52"/>
      <c r="AD15" s="50">
        <v>-0.04</v>
      </c>
    </row>
    <row r="16" spans="2:30" x14ac:dyDescent="0.2">
      <c r="B16" s="25" t="s">
        <v>0</v>
      </c>
      <c r="C16" s="106">
        <v>636</v>
      </c>
      <c r="D16" s="51"/>
      <c r="E16" s="49">
        <v>719</v>
      </c>
      <c r="F16" s="49"/>
      <c r="G16" s="50">
        <v>-0.12</v>
      </c>
      <c r="H16" s="106">
        <v>285</v>
      </c>
      <c r="I16" s="51"/>
      <c r="J16" s="49">
        <v>272</v>
      </c>
      <c r="K16" s="51"/>
      <c r="L16" s="50">
        <v>0.05</v>
      </c>
      <c r="M16" s="106">
        <v>277</v>
      </c>
      <c r="N16" s="51"/>
      <c r="O16" s="49">
        <v>283</v>
      </c>
      <c r="P16" s="49"/>
      <c r="Q16" s="50">
        <v>-0.02</v>
      </c>
      <c r="R16" s="106">
        <v>61</v>
      </c>
      <c r="S16" s="49">
        <v>44</v>
      </c>
      <c r="T16" s="50">
        <v>0.39</v>
      </c>
      <c r="U16" s="107">
        <v>-28</v>
      </c>
      <c r="V16" s="52"/>
      <c r="W16" s="52">
        <v>-226</v>
      </c>
      <c r="X16" s="52"/>
      <c r="Y16" s="50">
        <v>0.88</v>
      </c>
      <c r="Z16" s="106">
        <v>1231</v>
      </c>
      <c r="AA16" s="49"/>
      <c r="AB16" s="49">
        <v>1092</v>
      </c>
      <c r="AC16" s="49"/>
      <c r="AD16" s="50">
        <v>0.13</v>
      </c>
    </row>
    <row r="17" spans="1:30" x14ac:dyDescent="0.2">
      <c r="B17" s="25" t="s">
        <v>18</v>
      </c>
      <c r="C17" s="107">
        <v>-57</v>
      </c>
      <c r="D17" s="53"/>
      <c r="E17" s="52">
        <v>-80</v>
      </c>
      <c r="F17" s="52"/>
      <c r="G17" s="50">
        <v>0.28000000000000003</v>
      </c>
      <c r="H17" s="107">
        <v>-21</v>
      </c>
      <c r="I17" s="53"/>
      <c r="J17" s="52">
        <v>-31</v>
      </c>
      <c r="K17" s="53"/>
      <c r="L17" s="50">
        <v>0.32</v>
      </c>
      <c r="M17" s="107">
        <v>-46</v>
      </c>
      <c r="N17" s="53"/>
      <c r="O17" s="52">
        <v>-44</v>
      </c>
      <c r="P17" s="52"/>
      <c r="Q17" s="50">
        <v>-0.05</v>
      </c>
      <c r="R17" s="106">
        <v>-5</v>
      </c>
      <c r="S17" s="49">
        <v>-1</v>
      </c>
      <c r="T17" s="50" t="s">
        <v>111</v>
      </c>
      <c r="U17" s="107">
        <v>-5</v>
      </c>
      <c r="V17" s="52"/>
      <c r="W17" s="52">
        <v>-8</v>
      </c>
      <c r="X17" s="52"/>
      <c r="Y17" s="50">
        <v>0.38</v>
      </c>
      <c r="Z17" s="106">
        <v>-134</v>
      </c>
      <c r="AA17" s="49"/>
      <c r="AB17" s="52">
        <v>-164</v>
      </c>
      <c r="AC17" s="52"/>
      <c r="AD17" s="50">
        <v>0.18</v>
      </c>
    </row>
    <row r="18" spans="1:30" x14ac:dyDescent="0.2">
      <c r="B18" s="25" t="s">
        <v>19</v>
      </c>
      <c r="C18" s="107">
        <v>-116</v>
      </c>
      <c r="D18" s="53"/>
      <c r="E18" s="52">
        <v>-206</v>
      </c>
      <c r="F18" s="52"/>
      <c r="G18" s="50">
        <v>0.43</v>
      </c>
      <c r="H18" s="107">
        <v>-64</v>
      </c>
      <c r="I18" s="53"/>
      <c r="J18" s="52">
        <v>-73</v>
      </c>
      <c r="K18" s="53"/>
      <c r="L18" s="50">
        <v>0.12</v>
      </c>
      <c r="M18" s="107">
        <v>-60</v>
      </c>
      <c r="N18" s="53"/>
      <c r="O18" s="52">
        <v>-40</v>
      </c>
      <c r="P18" s="52"/>
      <c r="Q18" s="50">
        <v>-0.5</v>
      </c>
      <c r="R18" s="107">
        <v>-17</v>
      </c>
      <c r="S18" s="52">
        <v>-14</v>
      </c>
      <c r="T18" s="50">
        <v>-0.21</v>
      </c>
      <c r="U18" s="107">
        <v>61</v>
      </c>
      <c r="V18" s="52"/>
      <c r="W18" s="52">
        <v>281</v>
      </c>
      <c r="X18" s="52"/>
      <c r="Y18" s="50">
        <v>-0.78</v>
      </c>
      <c r="Z18" s="106">
        <v>-196</v>
      </c>
      <c r="AA18" s="49"/>
      <c r="AB18" s="52">
        <v>-52</v>
      </c>
      <c r="AC18" s="52"/>
      <c r="AD18" s="50" t="s">
        <v>111</v>
      </c>
    </row>
    <row r="19" spans="1:30" ht="25.5" x14ac:dyDescent="0.2">
      <c r="B19" s="61" t="s">
        <v>20</v>
      </c>
      <c r="C19" s="107">
        <v>395</v>
      </c>
      <c r="D19" s="53"/>
      <c r="E19" s="52">
        <v>358</v>
      </c>
      <c r="F19" s="52"/>
      <c r="G19" s="50">
        <v>0.1</v>
      </c>
      <c r="H19" s="107">
        <v>188</v>
      </c>
      <c r="I19" s="53"/>
      <c r="J19" s="52">
        <v>158</v>
      </c>
      <c r="K19" s="53"/>
      <c r="L19" s="50">
        <v>0.19</v>
      </c>
      <c r="M19" s="107">
        <v>170</v>
      </c>
      <c r="N19" s="53"/>
      <c r="O19" s="52">
        <v>202</v>
      </c>
      <c r="P19" s="52"/>
      <c r="Q19" s="50">
        <v>-0.16</v>
      </c>
      <c r="R19" s="107">
        <v>39</v>
      </c>
      <c r="S19" s="52">
        <v>29</v>
      </c>
      <c r="T19" s="50">
        <v>0.34</v>
      </c>
      <c r="U19" s="107">
        <v>-276</v>
      </c>
      <c r="V19" s="52"/>
      <c r="W19" s="52">
        <v>-236</v>
      </c>
      <c r="X19" s="52"/>
      <c r="Y19" s="50">
        <v>-0.17</v>
      </c>
      <c r="Z19" s="106">
        <v>516</v>
      </c>
      <c r="AA19" s="49"/>
      <c r="AB19" s="52">
        <v>511</v>
      </c>
      <c r="AC19" s="52"/>
      <c r="AD19" s="50">
        <v>0.01</v>
      </c>
    </row>
    <row r="20" spans="1:30" x14ac:dyDescent="0.2">
      <c r="B20" s="25"/>
      <c r="C20" s="109"/>
      <c r="D20" s="53"/>
      <c r="E20" s="73"/>
      <c r="F20" s="73"/>
      <c r="G20" s="74"/>
      <c r="H20" s="107"/>
      <c r="I20" s="53"/>
      <c r="J20" s="52"/>
      <c r="K20" s="53"/>
      <c r="L20" s="50"/>
      <c r="M20" s="107"/>
      <c r="N20" s="53"/>
      <c r="O20" s="52"/>
      <c r="P20" s="52"/>
      <c r="Q20" s="50"/>
      <c r="R20" s="107"/>
      <c r="S20" s="52"/>
      <c r="T20" s="50"/>
      <c r="U20" s="107"/>
      <c r="V20" s="52"/>
      <c r="W20" s="52"/>
      <c r="X20" s="52"/>
      <c r="Y20" s="50"/>
      <c r="Z20" s="106"/>
      <c r="AA20" s="49"/>
      <c r="AB20" s="52"/>
      <c r="AC20" s="52"/>
      <c r="AD20" s="50"/>
    </row>
    <row r="21" spans="1:30" ht="15" x14ac:dyDescent="0.2">
      <c r="A21" s="12"/>
      <c r="B21" s="25" t="s">
        <v>21</v>
      </c>
      <c r="C21" s="107">
        <v>698</v>
      </c>
      <c r="D21" s="53"/>
      <c r="E21" s="52">
        <v>528</v>
      </c>
      <c r="F21" s="52"/>
      <c r="G21" s="50">
        <v>0.32</v>
      </c>
      <c r="H21" s="107">
        <v>220</v>
      </c>
      <c r="I21" s="53"/>
      <c r="J21" s="52">
        <v>370</v>
      </c>
      <c r="K21" s="53"/>
      <c r="L21" s="50">
        <v>-0.41</v>
      </c>
      <c r="M21" s="107">
        <v>167</v>
      </c>
      <c r="N21" s="53"/>
      <c r="O21" s="52">
        <v>173</v>
      </c>
      <c r="P21" s="52"/>
      <c r="Q21" s="50">
        <v>-0.03</v>
      </c>
      <c r="R21" s="107">
        <v>108</v>
      </c>
      <c r="S21" s="52">
        <v>35</v>
      </c>
      <c r="T21" s="50" t="s">
        <v>111</v>
      </c>
      <c r="U21" s="107">
        <v>0</v>
      </c>
      <c r="V21" s="52"/>
      <c r="W21" s="52">
        <v>10</v>
      </c>
      <c r="X21" s="52"/>
      <c r="Y21" s="50">
        <v>-1</v>
      </c>
      <c r="Z21" s="107">
        <v>1193</v>
      </c>
      <c r="AA21" s="52"/>
      <c r="AB21" s="52">
        <v>1116</v>
      </c>
      <c r="AC21" s="52"/>
      <c r="AD21" s="50">
        <v>7.0000000000000007E-2</v>
      </c>
    </row>
    <row r="22" spans="1:30" x14ac:dyDescent="0.2">
      <c r="B22" s="25" t="s">
        <v>22</v>
      </c>
      <c r="C22" s="107">
        <v>397</v>
      </c>
      <c r="D22" s="53"/>
      <c r="E22" s="52">
        <v>301</v>
      </c>
      <c r="F22" s="52"/>
      <c r="G22" s="50">
        <v>0.32</v>
      </c>
      <c r="H22" s="107">
        <v>19</v>
      </c>
      <c r="I22" s="53"/>
      <c r="J22" s="52">
        <v>212</v>
      </c>
      <c r="K22" s="53"/>
      <c r="L22" s="50">
        <v>-0.91</v>
      </c>
      <c r="M22" s="107">
        <v>-9</v>
      </c>
      <c r="N22" s="53"/>
      <c r="O22" s="52">
        <v>-12</v>
      </c>
      <c r="P22" s="52"/>
      <c r="Q22" s="50">
        <v>0.25</v>
      </c>
      <c r="R22" s="107">
        <v>93</v>
      </c>
      <c r="S22" s="52">
        <v>30</v>
      </c>
      <c r="T22" s="50" t="s">
        <v>111</v>
      </c>
      <c r="U22" s="107">
        <v>-28</v>
      </c>
      <c r="V22" s="52"/>
      <c r="W22" s="52">
        <v>-4</v>
      </c>
      <c r="X22" s="52"/>
      <c r="Y22" s="50" t="s">
        <v>111</v>
      </c>
      <c r="Z22" s="107">
        <v>472</v>
      </c>
      <c r="AA22" s="52"/>
      <c r="AB22" s="52">
        <v>527</v>
      </c>
      <c r="AC22" s="52"/>
      <c r="AD22" s="50">
        <v>-0.1</v>
      </c>
    </row>
    <row r="23" spans="1:30" x14ac:dyDescent="0.2">
      <c r="B23" s="25"/>
      <c r="C23" s="107"/>
      <c r="D23" s="53"/>
      <c r="E23" s="52"/>
      <c r="F23" s="52"/>
      <c r="G23" s="50"/>
      <c r="H23" s="107"/>
      <c r="I23" s="53"/>
      <c r="J23" s="52"/>
      <c r="K23" s="53"/>
      <c r="L23" s="50"/>
      <c r="M23" s="107"/>
      <c r="N23" s="53"/>
      <c r="O23" s="52"/>
      <c r="P23" s="52"/>
      <c r="Q23" s="50"/>
      <c r="R23" s="107"/>
      <c r="S23" s="52"/>
      <c r="T23" s="50"/>
      <c r="U23" s="107"/>
      <c r="V23" s="52"/>
      <c r="W23" s="52"/>
      <c r="X23" s="52"/>
      <c r="Y23" s="50"/>
      <c r="Z23" s="107"/>
      <c r="AA23" s="52"/>
      <c r="AB23" s="52"/>
      <c r="AC23" s="52"/>
      <c r="AD23" s="50"/>
    </row>
    <row r="24" spans="1:30" x14ac:dyDescent="0.2">
      <c r="B24" s="25" t="s">
        <v>23</v>
      </c>
      <c r="C24" s="107">
        <v>325</v>
      </c>
      <c r="D24" s="53"/>
      <c r="E24" s="52">
        <v>312</v>
      </c>
      <c r="F24" s="52"/>
      <c r="G24" s="50">
        <v>0.04</v>
      </c>
      <c r="H24" s="107">
        <v>244</v>
      </c>
      <c r="I24" s="53"/>
      <c r="J24" s="52">
        <v>175</v>
      </c>
      <c r="K24" s="53"/>
      <c r="L24" s="50">
        <v>0.39</v>
      </c>
      <c r="M24" s="107">
        <v>176</v>
      </c>
      <c r="N24" s="53"/>
      <c r="O24" s="52">
        <v>186</v>
      </c>
      <c r="P24" s="52"/>
      <c r="Q24" s="50">
        <v>-0.05</v>
      </c>
      <c r="R24" s="107">
        <v>20</v>
      </c>
      <c r="S24" s="52">
        <v>6</v>
      </c>
      <c r="T24" s="50" t="s">
        <v>111</v>
      </c>
      <c r="U24" s="107">
        <v>28</v>
      </c>
      <c r="V24" s="52"/>
      <c r="W24" s="52">
        <v>12</v>
      </c>
      <c r="X24" s="52"/>
      <c r="Y24" s="50">
        <v>1.33</v>
      </c>
      <c r="Z24" s="107">
        <v>793</v>
      </c>
      <c r="AA24" s="52"/>
      <c r="AB24" s="52">
        <v>691</v>
      </c>
      <c r="AC24" s="52"/>
      <c r="AD24" s="50">
        <v>0.15</v>
      </c>
    </row>
    <row r="25" spans="1:30" x14ac:dyDescent="0.2">
      <c r="B25" s="23" t="s">
        <v>24</v>
      </c>
      <c r="C25" s="107">
        <v>137</v>
      </c>
      <c r="D25" s="53"/>
      <c r="E25" s="52">
        <v>135</v>
      </c>
      <c r="F25" s="52"/>
      <c r="G25" s="50">
        <v>0.01</v>
      </c>
      <c r="H25" s="107">
        <v>33</v>
      </c>
      <c r="I25" s="53"/>
      <c r="J25" s="52">
        <v>0</v>
      </c>
      <c r="K25" s="53"/>
      <c r="L25" s="50" t="s">
        <v>218</v>
      </c>
      <c r="M25" s="107">
        <v>39</v>
      </c>
      <c r="N25" s="53"/>
      <c r="O25" s="52">
        <v>22</v>
      </c>
      <c r="P25" s="52"/>
      <c r="Q25" s="50">
        <v>0.77</v>
      </c>
      <c r="R25" s="107">
        <v>7</v>
      </c>
      <c r="S25" s="52">
        <v>33</v>
      </c>
      <c r="T25" s="50">
        <v>-0.79</v>
      </c>
      <c r="U25" s="107">
        <v>-6</v>
      </c>
      <c r="V25" s="52"/>
      <c r="W25" s="52">
        <v>0</v>
      </c>
      <c r="X25" s="52"/>
      <c r="Y25" s="50" t="s">
        <v>218</v>
      </c>
      <c r="Z25" s="107">
        <v>210</v>
      </c>
      <c r="AA25" s="52"/>
      <c r="AB25" s="52">
        <v>190</v>
      </c>
      <c r="AC25" s="52"/>
      <c r="AD25" s="50">
        <v>0.11</v>
      </c>
    </row>
    <row r="26" spans="1:30" x14ac:dyDescent="0.2">
      <c r="B26" s="26"/>
      <c r="C26" s="109"/>
      <c r="D26" s="53"/>
      <c r="E26" s="73"/>
      <c r="F26" s="73"/>
      <c r="G26" s="74"/>
      <c r="H26" s="107"/>
      <c r="I26" s="53"/>
      <c r="J26" s="52"/>
      <c r="K26" s="53"/>
      <c r="L26" s="50"/>
      <c r="M26" s="107"/>
      <c r="N26" s="53"/>
      <c r="O26" s="52"/>
      <c r="P26" s="52"/>
      <c r="Q26" s="50"/>
      <c r="R26" s="107"/>
      <c r="S26" s="52"/>
      <c r="T26" s="50"/>
      <c r="U26" s="107"/>
      <c r="V26" s="52"/>
      <c r="W26" s="52"/>
      <c r="X26" s="52"/>
      <c r="Y26" s="50"/>
      <c r="Z26" s="107"/>
      <c r="AA26" s="52"/>
      <c r="AB26" s="52"/>
      <c r="AC26" s="52"/>
      <c r="AD26" s="50"/>
    </row>
    <row r="27" spans="1:30" x14ac:dyDescent="0.2">
      <c r="B27" s="25" t="s">
        <v>25</v>
      </c>
      <c r="C27" s="107">
        <v>39</v>
      </c>
      <c r="D27" s="53"/>
      <c r="E27" s="52">
        <v>36</v>
      </c>
      <c r="F27" s="52"/>
      <c r="G27" s="50">
        <v>0.08</v>
      </c>
      <c r="H27" s="107">
        <v>145</v>
      </c>
      <c r="I27" s="53"/>
      <c r="J27" s="52">
        <v>147</v>
      </c>
      <c r="K27" s="53"/>
      <c r="L27" s="50">
        <v>-0.01</v>
      </c>
      <c r="M27" s="113" t="s">
        <v>123</v>
      </c>
      <c r="N27" s="55"/>
      <c r="O27" s="56" t="s">
        <v>123</v>
      </c>
      <c r="P27" s="56"/>
      <c r="Q27" s="50" t="s">
        <v>111</v>
      </c>
      <c r="R27" s="107">
        <v>0</v>
      </c>
      <c r="S27" s="52">
        <v>0</v>
      </c>
      <c r="T27" s="50" t="s">
        <v>218</v>
      </c>
      <c r="U27" s="107">
        <v>5</v>
      </c>
      <c r="V27" s="52"/>
      <c r="W27" s="52">
        <v>0</v>
      </c>
      <c r="X27" s="52"/>
      <c r="Y27" s="50" t="s">
        <v>218</v>
      </c>
      <c r="Z27" s="107">
        <v>189</v>
      </c>
      <c r="AA27" s="52"/>
      <c r="AB27" s="52">
        <v>183</v>
      </c>
      <c r="AC27" s="52"/>
      <c r="AD27" s="50">
        <v>0.03</v>
      </c>
    </row>
    <row r="28" spans="1:30" x14ac:dyDescent="0.2">
      <c r="B28" s="26"/>
      <c r="C28" s="109"/>
      <c r="D28" s="53"/>
      <c r="E28" s="73"/>
      <c r="F28" s="73"/>
      <c r="G28" s="74"/>
      <c r="H28" s="107"/>
      <c r="I28" s="53"/>
      <c r="J28" s="52"/>
      <c r="K28" s="53"/>
      <c r="L28" s="50"/>
      <c r="M28" s="107"/>
      <c r="N28" s="53"/>
      <c r="O28" s="52"/>
      <c r="P28" s="52"/>
      <c r="Q28" s="50"/>
      <c r="R28" s="107"/>
      <c r="S28" s="52"/>
      <c r="T28" s="50"/>
      <c r="U28" s="107"/>
      <c r="V28" s="52"/>
      <c r="W28" s="52"/>
      <c r="X28" s="52"/>
      <c r="Y28" s="50"/>
      <c r="Z28" s="107"/>
      <c r="AA28" s="52"/>
      <c r="AB28" s="49"/>
      <c r="AC28" s="49"/>
      <c r="AD28" s="50"/>
    </row>
    <row r="29" spans="1:30" x14ac:dyDescent="0.2">
      <c r="B29" s="25" t="s">
        <v>26</v>
      </c>
      <c r="C29" s="110"/>
      <c r="D29" s="51"/>
      <c r="E29" s="75"/>
      <c r="F29" s="75"/>
      <c r="G29" s="76"/>
      <c r="H29" s="106"/>
      <c r="I29" s="51"/>
      <c r="J29" s="49"/>
      <c r="K29" s="51"/>
      <c r="L29" s="57"/>
      <c r="M29" s="106"/>
      <c r="N29" s="51"/>
      <c r="O29" s="49"/>
      <c r="P29" s="49"/>
      <c r="Q29" s="57"/>
      <c r="R29" s="106"/>
      <c r="S29" s="49"/>
      <c r="T29" s="57"/>
      <c r="U29" s="106"/>
      <c r="V29" s="49"/>
      <c r="W29" s="49"/>
      <c r="X29" s="49"/>
      <c r="Y29" s="57"/>
      <c r="Z29" s="106"/>
      <c r="AA29" s="49"/>
      <c r="AB29" s="49"/>
      <c r="AC29" s="49"/>
      <c r="AD29" s="57"/>
    </row>
    <row r="30" spans="1:30" ht="15" x14ac:dyDescent="0.2">
      <c r="B30" s="26" t="s">
        <v>27</v>
      </c>
      <c r="C30" s="111">
        <v>0.192</v>
      </c>
      <c r="D30" s="59"/>
      <c r="E30" s="58">
        <v>0.20300000000000001</v>
      </c>
      <c r="F30" s="58"/>
      <c r="G30" s="58"/>
      <c r="H30" s="111">
        <v>0.21199999999999999</v>
      </c>
      <c r="I30" s="59"/>
      <c r="J30" s="58">
        <v>0.22800000000000001</v>
      </c>
      <c r="K30" s="59"/>
      <c r="L30" s="58"/>
      <c r="M30" s="111">
        <v>0.16500000000000001</v>
      </c>
      <c r="N30" s="59"/>
      <c r="O30" s="58">
        <v>0.17100000000000001</v>
      </c>
      <c r="P30" s="58"/>
      <c r="Q30" s="58"/>
      <c r="R30" s="111">
        <v>9.9000000000000005E-2</v>
      </c>
      <c r="S30" s="58">
        <v>9.8000000000000004E-2</v>
      </c>
      <c r="T30" s="58"/>
      <c r="U30" s="111"/>
      <c r="V30" s="58"/>
      <c r="W30" s="58"/>
      <c r="X30" s="58"/>
      <c r="Y30" s="58"/>
      <c r="Z30" s="111">
        <v>0.183</v>
      </c>
      <c r="AA30" s="60" t="s">
        <v>228</v>
      </c>
      <c r="AB30" s="58">
        <v>0.19400000000000001</v>
      </c>
      <c r="AC30" s="60" t="s">
        <v>94</v>
      </c>
      <c r="AD30" s="58"/>
    </row>
    <row r="31" spans="1:30" ht="15" x14ac:dyDescent="0.2">
      <c r="B31" s="26" t="s">
        <v>28</v>
      </c>
      <c r="C31" s="111">
        <v>0.14799999999999999</v>
      </c>
      <c r="D31" s="59"/>
      <c r="E31" s="58">
        <v>0.16200000000000001</v>
      </c>
      <c r="F31" s="58"/>
      <c r="G31" s="58"/>
      <c r="H31" s="111">
        <v>0.16900000000000001</v>
      </c>
      <c r="I31" s="59"/>
      <c r="J31" s="58">
        <v>0.17100000000000001</v>
      </c>
      <c r="K31" s="59"/>
      <c r="L31" s="58"/>
      <c r="M31" s="111">
        <v>0.124</v>
      </c>
      <c r="N31" s="59"/>
      <c r="O31" s="58">
        <v>0.126</v>
      </c>
      <c r="P31" s="58"/>
      <c r="Q31" s="58"/>
      <c r="R31" s="111">
        <v>8.7999999999999995E-2</v>
      </c>
      <c r="S31" s="58">
        <v>9.1999999999999998E-2</v>
      </c>
      <c r="T31" s="58"/>
      <c r="U31" s="111"/>
      <c r="V31" s="58"/>
      <c r="W31" s="58"/>
      <c r="X31" s="58"/>
      <c r="Y31" s="58"/>
      <c r="Z31" s="111">
        <v>0.14099999999999999</v>
      </c>
      <c r="AA31" s="60" t="s">
        <v>228</v>
      </c>
      <c r="AB31" s="58">
        <v>0.15</v>
      </c>
      <c r="AC31" s="60" t="s">
        <v>94</v>
      </c>
      <c r="AD31" s="58"/>
    </row>
    <row r="32" spans="1:30" x14ac:dyDescent="0.2">
      <c r="B32" s="26" t="s">
        <v>29</v>
      </c>
      <c r="C32" s="111">
        <v>4.3999999999999997E-2</v>
      </c>
      <c r="D32" s="59"/>
      <c r="E32" s="58">
        <v>4.1000000000000002E-2</v>
      </c>
      <c r="F32" s="58"/>
      <c r="G32" s="58"/>
      <c r="H32" s="111">
        <v>4.2999999999999997E-2</v>
      </c>
      <c r="I32" s="59"/>
      <c r="J32" s="58">
        <v>5.8000000000000003E-2</v>
      </c>
      <c r="K32" s="59"/>
      <c r="L32" s="58"/>
      <c r="M32" s="111">
        <v>4.1000000000000002E-2</v>
      </c>
      <c r="N32" s="59"/>
      <c r="O32" s="58">
        <v>4.4999999999999998E-2</v>
      </c>
      <c r="P32" s="58"/>
      <c r="Q32" s="58"/>
      <c r="R32" s="111">
        <v>1.0999999999999999E-2</v>
      </c>
      <c r="S32" s="58">
        <v>6.0000000000000001E-3</v>
      </c>
      <c r="T32" s="58"/>
      <c r="U32" s="111"/>
      <c r="V32" s="58"/>
      <c r="W32" s="58"/>
      <c r="X32" s="58"/>
      <c r="Y32" s="58"/>
      <c r="Z32" s="111">
        <v>4.1000000000000002E-2</v>
      </c>
      <c r="AA32" s="58"/>
      <c r="AB32" s="58">
        <v>4.3999999999999997E-2</v>
      </c>
      <c r="AC32" s="58"/>
      <c r="AD32" s="58"/>
    </row>
    <row r="33" spans="2:30" x14ac:dyDescent="0.2">
      <c r="B33" s="26" t="s">
        <v>30</v>
      </c>
      <c r="C33" s="111">
        <v>0.16200000000000001</v>
      </c>
      <c r="D33" s="59"/>
      <c r="E33" s="58">
        <v>0.11899999999999999</v>
      </c>
      <c r="F33" s="58"/>
      <c r="G33" s="58"/>
      <c r="H33" s="111">
        <v>0.13</v>
      </c>
      <c r="I33" s="59"/>
      <c r="J33" s="58">
        <v>0.23200000000000001</v>
      </c>
      <c r="K33" s="59"/>
      <c r="L33" s="58"/>
      <c r="M33" s="111">
        <v>7.4999999999999997E-2</v>
      </c>
      <c r="N33" s="59"/>
      <c r="O33" s="58">
        <v>7.6999999999999999E-2</v>
      </c>
      <c r="P33" s="58"/>
      <c r="Q33" s="58"/>
      <c r="R33" s="111">
        <v>0.155</v>
      </c>
      <c r="S33" s="58">
        <v>7.2999999999999995E-2</v>
      </c>
      <c r="T33" s="58"/>
      <c r="U33" s="111"/>
      <c r="V33" s="58"/>
      <c r="W33" s="58"/>
      <c r="X33" s="58"/>
      <c r="Y33" s="58"/>
      <c r="Z33" s="111">
        <v>0.13500000000000001</v>
      </c>
      <c r="AA33" s="58"/>
      <c r="AB33" s="58">
        <v>0.128</v>
      </c>
      <c r="AC33" s="58"/>
      <c r="AD33" s="58"/>
    </row>
    <row r="34" spans="2:30" x14ac:dyDescent="0.2">
      <c r="B34" s="27"/>
      <c r="C34" s="112"/>
      <c r="D34" s="79"/>
      <c r="E34" s="77"/>
      <c r="F34" s="77"/>
      <c r="G34" s="78"/>
      <c r="H34" s="112"/>
      <c r="I34" s="79"/>
      <c r="J34" s="77"/>
      <c r="K34" s="79"/>
      <c r="L34" s="78"/>
      <c r="M34" s="112"/>
      <c r="N34" s="79"/>
      <c r="O34" s="77"/>
      <c r="P34" s="77"/>
      <c r="Q34" s="78"/>
      <c r="R34" s="112"/>
      <c r="S34" s="77"/>
      <c r="T34" s="78"/>
      <c r="U34" s="112"/>
      <c r="V34" s="79"/>
      <c r="W34" s="77"/>
      <c r="X34" s="79"/>
      <c r="Y34" s="78"/>
      <c r="Z34" s="112"/>
      <c r="AA34" s="79"/>
      <c r="AB34" s="77"/>
      <c r="AC34" s="77"/>
      <c r="AD34" s="78"/>
    </row>
    <row r="35" spans="2:30" x14ac:dyDescent="0.2">
      <c r="B35" s="28"/>
      <c r="C35" s="8"/>
      <c r="D35" s="8"/>
      <c r="E35" s="8"/>
      <c r="F35" s="8"/>
      <c r="G35" s="29"/>
      <c r="H35" s="8"/>
      <c r="I35" s="8"/>
      <c r="J35" s="8"/>
      <c r="K35" s="8"/>
      <c r="L35" s="29"/>
      <c r="M35" s="8"/>
      <c r="N35" s="8"/>
      <c r="O35" s="8"/>
      <c r="P35" s="8"/>
      <c r="Q35" s="29"/>
      <c r="R35" s="8"/>
      <c r="S35" s="8"/>
      <c r="T35" s="29"/>
      <c r="U35" s="8"/>
      <c r="V35" s="8"/>
      <c r="W35" s="8"/>
      <c r="X35" s="8"/>
      <c r="Y35" s="29"/>
      <c r="Z35" s="8"/>
      <c r="AA35" s="8"/>
      <c r="AB35" s="8"/>
      <c r="AC35" s="8"/>
      <c r="AD35" s="29"/>
    </row>
    <row r="36" spans="2:30" x14ac:dyDescent="0.2">
      <c r="B36" s="8" t="s">
        <v>219</v>
      </c>
      <c r="C36" s="30"/>
      <c r="D36" s="30"/>
      <c r="E36" s="30"/>
      <c r="F36" s="30"/>
      <c r="G36" s="31"/>
      <c r="H36" s="30"/>
      <c r="I36" s="30"/>
      <c r="J36" s="30"/>
      <c r="K36" s="30"/>
      <c r="L36" s="32"/>
      <c r="M36" s="30"/>
      <c r="N36" s="30"/>
      <c r="O36" s="30"/>
      <c r="P36" s="30"/>
      <c r="Q36" s="32"/>
      <c r="R36" s="30"/>
      <c r="S36" s="30"/>
      <c r="T36" s="32"/>
      <c r="U36" s="30"/>
      <c r="V36" s="30"/>
      <c r="W36" s="30"/>
      <c r="X36" s="30"/>
      <c r="Y36" s="32"/>
      <c r="Z36" s="30"/>
      <c r="AA36" s="30"/>
      <c r="AB36" s="30"/>
      <c r="AC36" s="30"/>
      <c r="AD36" s="32"/>
    </row>
    <row r="37" spans="2:30" ht="15" x14ac:dyDescent="0.2">
      <c r="B37" s="34" t="s">
        <v>220</v>
      </c>
      <c r="C37" s="9"/>
      <c r="D37" s="9"/>
      <c r="E37" s="9"/>
      <c r="F37" s="9"/>
      <c r="G37" s="10"/>
      <c r="H37" s="9"/>
      <c r="I37" s="9"/>
      <c r="J37" s="9"/>
      <c r="K37" s="9"/>
      <c r="L37" s="9"/>
      <c r="M37" s="9"/>
      <c r="N37" s="9"/>
      <c r="O37" s="9"/>
      <c r="P37" s="9"/>
      <c r="Q37" s="9"/>
      <c r="R37" s="33"/>
      <c r="S37" s="34"/>
      <c r="T37" s="33"/>
      <c r="U37" s="33"/>
      <c r="V37" s="33"/>
      <c r="W37" s="9"/>
      <c r="X37" s="9"/>
      <c r="Y37" s="9"/>
      <c r="Z37" s="9"/>
      <c r="AA37" s="9"/>
      <c r="AB37" s="9"/>
      <c r="AC37" s="9"/>
      <c r="AD37" s="9"/>
    </row>
    <row r="38" spans="2:30" ht="15" x14ac:dyDescent="0.2">
      <c r="B38" s="8" t="s">
        <v>221</v>
      </c>
      <c r="C38" s="9"/>
      <c r="D38" s="9"/>
      <c r="E38" s="9"/>
      <c r="F38" s="9"/>
      <c r="G38" s="10"/>
      <c r="H38" s="9"/>
      <c r="I38" s="9"/>
      <c r="J38" s="9"/>
      <c r="K38" s="9"/>
      <c r="L38" s="9"/>
      <c r="M38" s="9"/>
      <c r="N38" s="9"/>
      <c r="O38" s="9"/>
      <c r="P38" s="9"/>
      <c r="Q38" s="9"/>
      <c r="R38" s="33"/>
      <c r="S38" s="34"/>
      <c r="T38" s="33"/>
      <c r="U38" s="33"/>
      <c r="V38" s="33"/>
      <c r="W38" s="9"/>
      <c r="X38" s="9"/>
      <c r="Y38" s="9"/>
      <c r="Z38" s="9"/>
      <c r="AA38" s="9"/>
      <c r="AB38" s="9"/>
      <c r="AC38" s="9"/>
      <c r="AD38" s="9"/>
    </row>
    <row r="39" spans="2:30" ht="15" x14ac:dyDescent="0.2">
      <c r="B39" s="34" t="s">
        <v>222</v>
      </c>
      <c r="C39" s="9"/>
      <c r="D39" s="9"/>
      <c r="E39" s="9"/>
      <c r="F39" s="9"/>
      <c r="G39" s="10"/>
      <c r="H39" s="9"/>
      <c r="I39" s="9"/>
      <c r="J39" s="9"/>
      <c r="K39" s="9"/>
      <c r="L39" s="9"/>
      <c r="M39" s="9"/>
      <c r="N39" s="9"/>
      <c r="O39" s="9"/>
      <c r="P39" s="9"/>
      <c r="Q39" s="9"/>
      <c r="R39" s="33"/>
      <c r="S39" s="34"/>
      <c r="T39" s="33"/>
      <c r="U39" s="33"/>
      <c r="V39" s="33"/>
      <c r="W39" s="9"/>
      <c r="X39" s="9"/>
      <c r="Y39" s="9"/>
      <c r="Z39" s="9"/>
      <c r="AA39" s="9"/>
      <c r="AB39" s="9"/>
      <c r="AC39" s="9"/>
      <c r="AD39" s="9"/>
    </row>
    <row r="40" spans="2:30" x14ac:dyDescent="0.2">
      <c r="B40" s="15" t="s">
        <v>223</v>
      </c>
    </row>
    <row r="41" spans="2:30" x14ac:dyDescent="0.2">
      <c r="B41" s="15" t="s">
        <v>224</v>
      </c>
    </row>
    <row r="42" spans="2:30" x14ac:dyDescent="0.2">
      <c r="B42" s="15" t="s">
        <v>225</v>
      </c>
    </row>
  </sheetData>
  <mergeCells count="6">
    <mergeCell ref="U7:Y7"/>
    <mergeCell ref="Z7:AD7"/>
    <mergeCell ref="C7:G7"/>
    <mergeCell ref="H7:L7"/>
    <mergeCell ref="M7:Q7"/>
    <mergeCell ref="R7:T7"/>
  </mergeCells>
  <hyperlinks>
    <hyperlink ref="B1" location="overview!A1" display="&lt; back to overview"/>
  </hyperlinks>
  <pageMargins left="0.7" right="0.7" top="0.78740157499999996" bottom="0.78740157499999996" header="0.3" footer="0.3"/>
  <pageSetup paperSize="9" scale="43"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9">
    <pageSetUpPr fitToPage="1"/>
  </sheetPr>
  <dimension ref="B1:K24"/>
  <sheetViews>
    <sheetView showGridLines="0" workbookViewId="0">
      <selection activeCell="B1" sqref="B1"/>
    </sheetView>
  </sheetViews>
  <sheetFormatPr baseColWidth="10" defaultColWidth="11.42578125" defaultRowHeight="12.75" x14ac:dyDescent="0.2"/>
  <cols>
    <col min="1" max="1" width="2.5703125" style="15" bestFit="1" customWidth="1"/>
    <col min="2" max="2" width="62.5703125" style="15" customWidth="1"/>
    <col min="3" max="4" width="11.42578125" style="46"/>
    <col min="5" max="5" width="2.42578125" style="46" customWidth="1"/>
    <col min="6" max="9" width="11.42578125" style="46"/>
    <col min="10" max="10" width="13.42578125" style="46" customWidth="1"/>
    <col min="11" max="11" width="11.42578125" style="46"/>
    <col min="12" max="16384" width="11.42578125" style="15"/>
  </cols>
  <sheetData>
    <row r="1" spans="2:11" ht="15" x14ac:dyDescent="0.25">
      <c r="B1" s="42" t="s">
        <v>31</v>
      </c>
    </row>
    <row r="3" spans="2:11" x14ac:dyDescent="0.2">
      <c r="D3" s="16"/>
      <c r="E3" s="16"/>
    </row>
    <row r="4" spans="2:11" x14ac:dyDescent="0.2">
      <c r="B4" s="43" t="s">
        <v>73</v>
      </c>
    </row>
    <row r="8" spans="2:11" s="18" customFormat="1" ht="42.6" customHeight="1" thickBot="1" x14ac:dyDescent="0.25">
      <c r="B8" s="101" t="s">
        <v>100</v>
      </c>
      <c r="C8" s="205" t="s">
        <v>174</v>
      </c>
      <c r="D8" s="206" t="s">
        <v>175</v>
      </c>
      <c r="E8" s="91"/>
      <c r="F8" s="91" t="s">
        <v>74</v>
      </c>
      <c r="G8" s="91" t="s">
        <v>75</v>
      </c>
      <c r="H8" s="91" t="s">
        <v>76</v>
      </c>
      <c r="I8" s="91" t="s">
        <v>98</v>
      </c>
      <c r="J8" s="91" t="s">
        <v>99</v>
      </c>
      <c r="K8" s="91" t="s">
        <v>229</v>
      </c>
    </row>
    <row r="9" spans="2:11" s="18" customFormat="1" ht="15" customHeight="1" x14ac:dyDescent="0.25">
      <c r="B9" s="92" t="s">
        <v>4</v>
      </c>
      <c r="C9" s="102">
        <v>4300</v>
      </c>
      <c r="D9" s="93">
        <v>4024</v>
      </c>
      <c r="E9" s="190" t="s">
        <v>32</v>
      </c>
      <c r="F9" s="94">
        <v>7.0000000000000007E-2</v>
      </c>
      <c r="G9" s="94">
        <v>0</v>
      </c>
      <c r="H9" s="94">
        <v>7.0000000000000007E-2</v>
      </c>
      <c r="I9" s="94">
        <v>0.06</v>
      </c>
      <c r="J9" s="94">
        <v>0.01</v>
      </c>
      <c r="K9" s="94">
        <v>0.49</v>
      </c>
    </row>
    <row r="10" spans="2:11" s="18" customFormat="1" ht="15" customHeight="1" x14ac:dyDescent="0.25">
      <c r="B10" s="95" t="s">
        <v>6</v>
      </c>
      <c r="C10" s="103">
        <v>1687</v>
      </c>
      <c r="D10" s="96">
        <v>1594</v>
      </c>
      <c r="E10" s="96"/>
      <c r="F10" s="97">
        <v>0.06</v>
      </c>
      <c r="G10" s="97">
        <v>-1.0000000000000009E-2</v>
      </c>
      <c r="H10" s="97">
        <v>7.0000000000000007E-2</v>
      </c>
      <c r="I10" s="97">
        <v>7.0000000000000007E-2</v>
      </c>
      <c r="J10" s="97">
        <v>0</v>
      </c>
      <c r="K10" s="97">
        <v>0.19</v>
      </c>
    </row>
    <row r="11" spans="2:11" s="18" customFormat="1" ht="15" customHeight="1" x14ac:dyDescent="0.25">
      <c r="B11" s="95" t="s">
        <v>7</v>
      </c>
      <c r="C11" s="103">
        <v>2231</v>
      </c>
      <c r="D11" s="93">
        <v>2246</v>
      </c>
      <c r="E11" s="93"/>
      <c r="F11" s="97">
        <v>-0.01</v>
      </c>
      <c r="G11" s="97">
        <v>0</v>
      </c>
      <c r="H11" s="97">
        <v>-0.01</v>
      </c>
      <c r="I11" s="97">
        <v>0.04</v>
      </c>
      <c r="J11" s="97">
        <v>-0.05</v>
      </c>
      <c r="K11" s="97">
        <v>0.25</v>
      </c>
    </row>
    <row r="12" spans="2:11" s="18" customFormat="1" ht="15" customHeight="1" x14ac:dyDescent="0.25">
      <c r="B12" s="98" t="s">
        <v>8</v>
      </c>
      <c r="C12" s="104">
        <v>697</v>
      </c>
      <c r="D12" s="99">
        <v>480</v>
      </c>
      <c r="E12" s="99"/>
      <c r="F12" s="100">
        <v>0.45</v>
      </c>
      <c r="G12" s="100">
        <v>0</v>
      </c>
      <c r="H12" s="100">
        <v>0.45</v>
      </c>
      <c r="I12" s="100">
        <v>0.2</v>
      </c>
      <c r="J12" s="100">
        <v>0.25</v>
      </c>
      <c r="K12" s="100">
        <v>7.0000000000000007E-2</v>
      </c>
    </row>
    <row r="13" spans="2:11" s="18" customFormat="1" ht="15" x14ac:dyDescent="0.25">
      <c r="B13" s="98" t="s">
        <v>91</v>
      </c>
      <c r="C13" s="104">
        <v>8835</v>
      </c>
      <c r="D13" s="99">
        <v>8290</v>
      </c>
      <c r="E13" s="191" t="s">
        <v>32</v>
      </c>
      <c r="F13" s="100">
        <v>7.0000000000000007E-2</v>
      </c>
      <c r="G13" s="100">
        <v>0</v>
      </c>
      <c r="H13" s="100">
        <v>7.0000000000000007E-2</v>
      </c>
      <c r="I13" s="100">
        <v>0.06</v>
      </c>
      <c r="J13" s="100">
        <v>0.01</v>
      </c>
      <c r="K13" s="100">
        <v>1</v>
      </c>
    </row>
    <row r="15" spans="2:11" s="18" customFormat="1" ht="42.6" customHeight="1" thickBot="1" x14ac:dyDescent="0.25">
      <c r="B15" s="101" t="s">
        <v>100</v>
      </c>
      <c r="C15" s="205" t="s">
        <v>176</v>
      </c>
      <c r="D15" s="206" t="s">
        <v>177</v>
      </c>
      <c r="E15" s="91"/>
      <c r="F15" s="91" t="s">
        <v>74</v>
      </c>
      <c r="G15" s="91" t="s">
        <v>75</v>
      </c>
      <c r="H15" s="91" t="s">
        <v>76</v>
      </c>
      <c r="I15" s="91" t="s">
        <v>98</v>
      </c>
      <c r="J15" s="91" t="s">
        <v>99</v>
      </c>
      <c r="K15" s="91" t="s">
        <v>229</v>
      </c>
    </row>
    <row r="16" spans="2:11" s="18" customFormat="1" ht="15" customHeight="1" x14ac:dyDescent="0.25">
      <c r="B16" s="92" t="s">
        <v>4</v>
      </c>
      <c r="C16" s="102">
        <v>16547</v>
      </c>
      <c r="D16" s="93">
        <v>16739</v>
      </c>
      <c r="E16" s="190" t="s">
        <v>32</v>
      </c>
      <c r="F16" s="94">
        <v>-0.01</v>
      </c>
      <c r="G16" s="94">
        <v>-0.05</v>
      </c>
      <c r="H16" s="94">
        <v>0.04</v>
      </c>
      <c r="I16" s="94">
        <v>0.04</v>
      </c>
      <c r="J16" s="94">
        <v>0</v>
      </c>
      <c r="K16" s="94">
        <v>0.49</v>
      </c>
    </row>
    <row r="17" spans="2:11" s="18" customFormat="1" ht="15" customHeight="1" x14ac:dyDescent="0.25">
      <c r="B17" s="95" t="s">
        <v>6</v>
      </c>
      <c r="C17" s="103">
        <v>6544</v>
      </c>
      <c r="D17" s="96">
        <v>6358</v>
      </c>
      <c r="E17" s="96"/>
      <c r="F17" s="97">
        <v>0.03</v>
      </c>
      <c r="G17" s="97">
        <v>-4.0000000000000008E-2</v>
      </c>
      <c r="H17" s="97">
        <v>7.0000000000000007E-2</v>
      </c>
      <c r="I17" s="97">
        <v>7.0000000000000007E-2</v>
      </c>
      <c r="J17" s="97">
        <v>0</v>
      </c>
      <c r="K17" s="97">
        <v>0.19</v>
      </c>
    </row>
    <row r="18" spans="2:11" s="18" customFormat="1" ht="15" customHeight="1" x14ac:dyDescent="0.25">
      <c r="B18" s="95" t="s">
        <v>7</v>
      </c>
      <c r="C18" s="103">
        <v>8993</v>
      </c>
      <c r="D18" s="93">
        <v>8668</v>
      </c>
      <c r="E18" s="93"/>
      <c r="F18" s="97">
        <v>0.04</v>
      </c>
      <c r="G18" s="97">
        <v>0</v>
      </c>
      <c r="H18" s="97">
        <v>0.04</v>
      </c>
      <c r="I18" s="97">
        <v>0.03</v>
      </c>
      <c r="J18" s="97">
        <v>9.9999999999999985E-3</v>
      </c>
      <c r="K18" s="97">
        <v>0.27</v>
      </c>
    </row>
    <row r="19" spans="2:11" s="18" customFormat="1" ht="15" customHeight="1" x14ac:dyDescent="0.25">
      <c r="B19" s="98" t="s">
        <v>8</v>
      </c>
      <c r="C19" s="104">
        <v>1688</v>
      </c>
      <c r="D19" s="99">
        <v>1228</v>
      </c>
      <c r="E19" s="99"/>
      <c r="F19" s="100">
        <v>0.37</v>
      </c>
      <c r="G19" s="100">
        <v>-1.0000000000000009E-2</v>
      </c>
      <c r="H19" s="100">
        <v>0.38</v>
      </c>
      <c r="I19" s="100">
        <v>0.16</v>
      </c>
      <c r="J19" s="100">
        <v>0.22</v>
      </c>
      <c r="K19" s="100">
        <v>0.05</v>
      </c>
    </row>
    <row r="20" spans="2:11" s="18" customFormat="1" ht="15" customHeight="1" x14ac:dyDescent="0.25">
      <c r="B20" s="98" t="s">
        <v>91</v>
      </c>
      <c r="C20" s="104">
        <v>33530</v>
      </c>
      <c r="D20" s="99">
        <v>32841</v>
      </c>
      <c r="E20" s="191" t="s">
        <v>32</v>
      </c>
      <c r="F20" s="100">
        <v>0.02</v>
      </c>
      <c r="G20" s="100">
        <v>-3.9999999999999994E-2</v>
      </c>
      <c r="H20" s="100">
        <v>0.06</v>
      </c>
      <c r="I20" s="100">
        <v>0.04</v>
      </c>
      <c r="J20" s="100">
        <v>0.02</v>
      </c>
      <c r="K20" s="100">
        <v>1</v>
      </c>
    </row>
    <row r="22" spans="2:11" x14ac:dyDescent="0.2">
      <c r="B22" s="207" t="s">
        <v>120</v>
      </c>
    </row>
    <row r="23" spans="2:11" x14ac:dyDescent="0.2">
      <c r="B23" s="207" t="s">
        <v>230</v>
      </c>
      <c r="C23" s="15"/>
      <c r="D23" s="15"/>
      <c r="E23" s="15"/>
      <c r="F23" s="15"/>
      <c r="G23" s="15"/>
      <c r="H23" s="15"/>
      <c r="I23" s="15"/>
      <c r="J23" s="15"/>
      <c r="K23" s="15"/>
    </row>
    <row r="24" spans="2:11" x14ac:dyDescent="0.2">
      <c r="C24" s="44"/>
      <c r="D24" s="45"/>
      <c r="E24" s="45"/>
      <c r="F24" s="45"/>
      <c r="G24" s="45"/>
      <c r="H24" s="45"/>
      <c r="I24" s="45"/>
      <c r="J24" s="45"/>
      <c r="K24" s="45"/>
    </row>
  </sheetData>
  <hyperlinks>
    <hyperlink ref="B1" location="overview!A1" display="&lt; back to overview"/>
  </hyperlinks>
  <pageMargins left="0.7" right="0.7" top="0.78740157499999996" bottom="0.78740157499999996" header="0.3" footer="0.3"/>
  <pageSetup paperSize="9" scale="90"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K27"/>
  <sheetViews>
    <sheetView showGridLines="0" workbookViewId="0">
      <selection activeCell="B1" sqref="B1"/>
    </sheetView>
  </sheetViews>
  <sheetFormatPr baseColWidth="10" defaultColWidth="11.42578125" defaultRowHeight="12.75" x14ac:dyDescent="0.2"/>
  <cols>
    <col min="1" max="1" width="2.5703125" style="15" bestFit="1" customWidth="1"/>
    <col min="2" max="2" width="62.5703125" style="15" customWidth="1"/>
    <col min="3" max="4" width="11.42578125" style="46"/>
    <col min="5" max="5" width="2.5703125" style="46" bestFit="1" customWidth="1"/>
    <col min="6" max="9" width="11.42578125" style="46"/>
    <col min="10" max="10" width="13.42578125" style="46" customWidth="1"/>
    <col min="11" max="11" width="11.42578125" style="46"/>
    <col min="12" max="16384" width="11.42578125" style="15"/>
  </cols>
  <sheetData>
    <row r="1" spans="2:11" ht="15" x14ac:dyDescent="0.25">
      <c r="B1" s="42" t="s">
        <v>31</v>
      </c>
    </row>
    <row r="3" spans="2:11" x14ac:dyDescent="0.2">
      <c r="D3" s="16"/>
      <c r="E3" s="16"/>
    </row>
    <row r="4" spans="2:11" x14ac:dyDescent="0.2">
      <c r="B4" s="43" t="s">
        <v>73</v>
      </c>
    </row>
    <row r="8" spans="2:11" s="18" customFormat="1" ht="46.15" customHeight="1" thickBot="1" x14ac:dyDescent="0.25">
      <c r="B8" s="101" t="s">
        <v>100</v>
      </c>
      <c r="C8" s="205" t="s">
        <v>174</v>
      </c>
      <c r="D8" s="206" t="s">
        <v>175</v>
      </c>
      <c r="E8" s="91"/>
      <c r="F8" s="91" t="s">
        <v>74</v>
      </c>
      <c r="G8" s="91" t="s">
        <v>75</v>
      </c>
      <c r="H8" s="91" t="s">
        <v>76</v>
      </c>
      <c r="I8" s="91" t="s">
        <v>98</v>
      </c>
      <c r="J8" s="91" t="s">
        <v>99</v>
      </c>
      <c r="K8" s="91" t="s">
        <v>229</v>
      </c>
    </row>
    <row r="9" spans="2:11" s="18" customFormat="1" ht="15" customHeight="1" x14ac:dyDescent="0.25">
      <c r="B9" s="92" t="s">
        <v>86</v>
      </c>
      <c r="C9" s="102">
        <v>3565</v>
      </c>
      <c r="D9" s="93">
        <v>3294</v>
      </c>
      <c r="E9" s="190" t="s">
        <v>32</v>
      </c>
      <c r="F9" s="94">
        <v>8.2270795385549489E-2</v>
      </c>
      <c r="G9" s="94">
        <v>0.03</v>
      </c>
      <c r="H9" s="94">
        <v>4.8573163327261693E-2</v>
      </c>
      <c r="I9" s="94">
        <v>4.2805100182149364E-2</v>
      </c>
      <c r="J9" s="94">
        <v>0.01</v>
      </c>
      <c r="K9" s="94">
        <v>0.4</v>
      </c>
    </row>
    <row r="10" spans="2:11" s="18" customFormat="1" ht="15" customHeight="1" x14ac:dyDescent="0.25">
      <c r="B10" s="95" t="s">
        <v>87</v>
      </c>
      <c r="C10" s="103">
        <v>3792</v>
      </c>
      <c r="D10" s="96">
        <v>3619</v>
      </c>
      <c r="E10" s="96"/>
      <c r="F10" s="97">
        <v>4.7803260569218013E-2</v>
      </c>
      <c r="G10" s="97">
        <v>0</v>
      </c>
      <c r="H10" s="97">
        <v>5.3053329649074277E-2</v>
      </c>
      <c r="I10" s="97">
        <v>4.8908538270240401E-2</v>
      </c>
      <c r="J10" s="97">
        <v>0</v>
      </c>
      <c r="K10" s="97">
        <v>0.43</v>
      </c>
    </row>
    <row r="11" spans="2:11" s="18" customFormat="1" ht="15" customHeight="1" x14ac:dyDescent="0.25">
      <c r="B11" s="95" t="s">
        <v>88</v>
      </c>
      <c r="C11" s="103">
        <v>972</v>
      </c>
      <c r="D11" s="96">
        <v>876</v>
      </c>
      <c r="E11" s="96"/>
      <c r="F11" s="97">
        <v>0.1095890410958904</v>
      </c>
      <c r="G11" s="97">
        <v>-9.999999999999995E-3</v>
      </c>
      <c r="H11" s="97">
        <v>0.11757990867579915</v>
      </c>
      <c r="I11" s="97">
        <v>0.11187214611872145</v>
      </c>
      <c r="J11" s="97">
        <v>0.01</v>
      </c>
      <c r="K11" s="97">
        <v>0.11</v>
      </c>
    </row>
    <row r="12" spans="2:11" s="18" customFormat="1" ht="15" customHeight="1" x14ac:dyDescent="0.25">
      <c r="B12" s="95" t="s">
        <v>89</v>
      </c>
      <c r="C12" s="103">
        <v>383</v>
      </c>
      <c r="D12" s="96">
        <v>374</v>
      </c>
      <c r="E12" s="96"/>
      <c r="F12" s="97">
        <v>2.4064171122994651E-2</v>
      </c>
      <c r="G12" s="97">
        <v>-0.24000000000000002</v>
      </c>
      <c r="H12" s="97">
        <v>0.26203208556149726</v>
      </c>
      <c r="I12" s="97">
        <v>0.24866310160427807</v>
      </c>
      <c r="J12" s="97">
        <v>0.01</v>
      </c>
      <c r="K12" s="97">
        <v>0.04</v>
      </c>
    </row>
    <row r="13" spans="2:11" s="18" customFormat="1" ht="15" customHeight="1" x14ac:dyDescent="0.25">
      <c r="B13" s="98" t="s">
        <v>90</v>
      </c>
      <c r="C13" s="104">
        <v>123</v>
      </c>
      <c r="D13" s="99">
        <v>127</v>
      </c>
      <c r="E13" s="99"/>
      <c r="F13" s="100">
        <v>-3.1496062992125984E-2</v>
      </c>
      <c r="G13" s="100">
        <v>0</v>
      </c>
      <c r="H13" s="100">
        <v>-3.1496062992126039E-2</v>
      </c>
      <c r="I13" s="100">
        <v>-3.1496062992125984E-2</v>
      </c>
      <c r="J13" s="100">
        <v>0</v>
      </c>
      <c r="K13" s="100">
        <v>0.02</v>
      </c>
    </row>
    <row r="14" spans="2:11" s="18" customFormat="1" ht="15" customHeight="1" x14ac:dyDescent="0.25">
      <c r="B14" s="362" t="s">
        <v>91</v>
      </c>
      <c r="C14" s="180">
        <v>8835</v>
      </c>
      <c r="D14" s="139">
        <v>8290</v>
      </c>
      <c r="E14" s="363" t="s">
        <v>32</v>
      </c>
      <c r="F14" s="140">
        <v>6.5741857659831121E-2</v>
      </c>
      <c r="G14" s="140">
        <v>0</v>
      </c>
      <c r="H14" s="140">
        <v>6.6224366706875815E-2</v>
      </c>
      <c r="I14" s="140">
        <v>6.0916767189384803E-2</v>
      </c>
      <c r="J14" s="140">
        <v>0.01</v>
      </c>
      <c r="K14" s="140">
        <v>1</v>
      </c>
    </row>
    <row r="17" spans="2:11" s="18" customFormat="1" ht="45.6" customHeight="1" thickBot="1" x14ac:dyDescent="0.25">
      <c r="B17" s="101" t="s">
        <v>100</v>
      </c>
      <c r="C17" s="205" t="s">
        <v>176</v>
      </c>
      <c r="D17" s="206" t="s">
        <v>177</v>
      </c>
      <c r="E17" s="91"/>
      <c r="F17" s="91" t="s">
        <v>74</v>
      </c>
      <c r="G17" s="91" t="s">
        <v>75</v>
      </c>
      <c r="H17" s="91" t="s">
        <v>76</v>
      </c>
      <c r="I17" s="91" t="s">
        <v>98</v>
      </c>
      <c r="J17" s="91" t="s">
        <v>99</v>
      </c>
      <c r="K17" s="91" t="s">
        <v>229</v>
      </c>
    </row>
    <row r="18" spans="2:11" s="18" customFormat="1" ht="15" customHeight="1" x14ac:dyDescent="0.25">
      <c r="B18" s="92" t="s">
        <v>86</v>
      </c>
      <c r="C18" s="102">
        <v>13861</v>
      </c>
      <c r="D18" s="93">
        <v>14048</v>
      </c>
      <c r="E18" s="190" t="s">
        <v>32</v>
      </c>
      <c r="F18" s="94">
        <v>-1.3311503416856493E-2</v>
      </c>
      <c r="G18" s="94">
        <v>-0.04</v>
      </c>
      <c r="H18" s="94">
        <v>3.1107630979498868E-2</v>
      </c>
      <c r="I18" s="94">
        <v>3.2744874715261961E-2</v>
      </c>
      <c r="J18" s="94">
        <v>0</v>
      </c>
      <c r="K18" s="94">
        <v>0.42</v>
      </c>
    </row>
    <row r="19" spans="2:11" s="18" customFormat="1" ht="15" customHeight="1" x14ac:dyDescent="0.25">
      <c r="B19" s="95" t="s">
        <v>87</v>
      </c>
      <c r="C19" s="103">
        <v>14484</v>
      </c>
      <c r="D19" s="96">
        <v>13767</v>
      </c>
      <c r="E19" s="96"/>
      <c r="F19" s="97">
        <v>5.208106341250817E-2</v>
      </c>
      <c r="G19" s="97">
        <v>-9.999999999999995E-3</v>
      </c>
      <c r="H19" s="97">
        <v>5.7964698191327102E-2</v>
      </c>
      <c r="I19" s="97">
        <v>3.4938621340887627E-2</v>
      </c>
      <c r="J19" s="97">
        <v>0.03</v>
      </c>
      <c r="K19" s="97">
        <v>0.43</v>
      </c>
    </row>
    <row r="20" spans="2:11" s="18" customFormat="1" ht="15" customHeight="1" x14ac:dyDescent="0.25">
      <c r="B20" s="95" t="s">
        <v>88</v>
      </c>
      <c r="C20" s="103">
        <v>3366</v>
      </c>
      <c r="D20" s="96">
        <v>3182</v>
      </c>
      <c r="E20" s="96"/>
      <c r="F20" s="97">
        <v>5.7825267127592707E-2</v>
      </c>
      <c r="G20" s="97">
        <v>-0.03</v>
      </c>
      <c r="H20" s="97">
        <v>9.3023255813953432E-2</v>
      </c>
      <c r="I20" s="97">
        <v>8.453802639849152E-2</v>
      </c>
      <c r="J20" s="97">
        <v>0.01</v>
      </c>
      <c r="K20" s="97">
        <v>0.1</v>
      </c>
    </row>
    <row r="21" spans="2:11" s="18" customFormat="1" ht="15" customHeight="1" x14ac:dyDescent="0.25">
      <c r="B21" s="95" t="s">
        <v>89</v>
      </c>
      <c r="C21" s="103">
        <v>1387</v>
      </c>
      <c r="D21" s="96">
        <v>1431</v>
      </c>
      <c r="E21" s="96"/>
      <c r="F21" s="97">
        <v>-3.0747728860936407E-2</v>
      </c>
      <c r="G21" s="97">
        <v>-0.2</v>
      </c>
      <c r="H21" s="97">
        <v>0.17470300489168422</v>
      </c>
      <c r="I21" s="97">
        <v>0.16212438853948288</v>
      </c>
      <c r="J21" s="97">
        <v>0.01</v>
      </c>
      <c r="K21" s="97">
        <v>0.04</v>
      </c>
    </row>
    <row r="22" spans="2:11" s="18" customFormat="1" ht="15" customHeight="1" x14ac:dyDescent="0.25">
      <c r="B22" s="98" t="s">
        <v>90</v>
      </c>
      <c r="C22" s="104">
        <v>432</v>
      </c>
      <c r="D22" s="99">
        <v>413</v>
      </c>
      <c r="E22" s="99"/>
      <c r="F22" s="100">
        <v>4.6004842615012108E-2</v>
      </c>
      <c r="G22" s="100">
        <v>-2.0000000000000004E-2</v>
      </c>
      <c r="H22" s="100">
        <v>6.5375302663438273E-2</v>
      </c>
      <c r="I22" s="100">
        <v>6.7796610169491525E-2</v>
      </c>
      <c r="J22" s="100">
        <v>0</v>
      </c>
      <c r="K22" s="100">
        <v>0.01</v>
      </c>
    </row>
    <row r="23" spans="2:11" s="18" customFormat="1" ht="15" customHeight="1" x14ac:dyDescent="0.25">
      <c r="B23" s="362" t="s">
        <v>91</v>
      </c>
      <c r="C23" s="180">
        <v>33530</v>
      </c>
      <c r="D23" s="139">
        <v>32841</v>
      </c>
      <c r="E23" s="363" t="s">
        <v>32</v>
      </c>
      <c r="F23" s="140">
        <v>2.0979872720075517E-2</v>
      </c>
      <c r="G23" s="140">
        <v>-3.9999999999999994E-2</v>
      </c>
      <c r="H23" s="140">
        <v>5.5053134801011039E-2</v>
      </c>
      <c r="I23" s="140">
        <v>4.4761121768521053E-2</v>
      </c>
      <c r="J23" s="140">
        <v>0.02</v>
      </c>
      <c r="K23" s="140">
        <v>1</v>
      </c>
    </row>
    <row r="25" spans="2:11" x14ac:dyDescent="0.2">
      <c r="B25" s="207" t="s">
        <v>120</v>
      </c>
    </row>
    <row r="26" spans="2:11" x14ac:dyDescent="0.2">
      <c r="B26" s="207" t="s">
        <v>230</v>
      </c>
      <c r="C26" s="15"/>
      <c r="D26" s="15"/>
      <c r="E26" s="15"/>
      <c r="F26" s="15"/>
      <c r="G26" s="15"/>
      <c r="H26" s="15"/>
      <c r="I26" s="15"/>
      <c r="J26" s="15"/>
      <c r="K26" s="15"/>
    </row>
    <row r="27" spans="2:11" x14ac:dyDescent="0.2">
      <c r="C27" s="44"/>
      <c r="D27" s="45"/>
      <c r="E27" s="45"/>
      <c r="F27" s="45"/>
      <c r="G27" s="45"/>
      <c r="H27" s="45"/>
      <c r="I27" s="45"/>
      <c r="J27" s="45"/>
      <c r="K27" s="45"/>
    </row>
  </sheetData>
  <hyperlinks>
    <hyperlink ref="B1" location="overview!A1" display="&lt; back to overview"/>
  </hyperlinks>
  <pageMargins left="0.7" right="0.7" top="0.78740157499999996" bottom="0.78740157499999996" header="0.3" footer="0.3"/>
  <pageSetup paperSize="9" scale="90" orientation="landscape"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15</vt:i4>
      </vt:variant>
      <vt:variant>
        <vt:lpstr>Benannte Bereiche</vt:lpstr>
      </vt:variant>
      <vt:variant>
        <vt:i4>6</vt:i4>
      </vt:variant>
    </vt:vector>
  </HeadingPairs>
  <TitlesOfParts>
    <vt:vector size="21" baseType="lpstr">
      <vt:lpstr>overview</vt:lpstr>
      <vt:lpstr>P&amp;L</vt:lpstr>
      <vt:lpstr>Reconciliation Group 2018</vt:lpstr>
      <vt:lpstr>Reconciliation FMC 2018</vt:lpstr>
      <vt:lpstr>Reconciliation KABI 2018</vt:lpstr>
      <vt:lpstr>Reconciliation Helios 2018</vt:lpstr>
      <vt:lpstr>Reconciliation Vamed 2018</vt:lpstr>
      <vt:lpstr>Basis for guidance</vt:lpstr>
      <vt:lpstr>Group base for growth rates</vt:lpstr>
      <vt:lpstr>balance sheet</vt:lpstr>
      <vt:lpstr>cash flow</vt:lpstr>
      <vt:lpstr>segment reporting FY18</vt:lpstr>
      <vt:lpstr>segment reporting Q4</vt:lpstr>
      <vt:lpstr>Sales  by business segment</vt:lpstr>
      <vt:lpstr>Sales  by region</vt:lpstr>
      <vt:lpstr>overview!Druckbereich</vt:lpstr>
      <vt:lpstr>'Reconciliation FMC 2018'!Druckbereich</vt:lpstr>
      <vt:lpstr>'Reconciliation Group 2018'!Druckbereich</vt:lpstr>
      <vt:lpstr>'Reconciliation Helios 2018'!Druckbereich</vt:lpstr>
      <vt:lpstr>'Reconciliation KABI 2018'!Druckbereich</vt:lpstr>
      <vt:lpstr>'Reconciliation Vamed 2018'!Druckbereich</vt:lpstr>
    </vt:vector>
  </TitlesOfParts>
  <Company>Fresenius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Michael Otto</dc:creator>
  <cp:lastModifiedBy>Elisabeth Truckenbrodt</cp:lastModifiedBy>
  <cp:lastPrinted>2019-02-19T17:06:15Z</cp:lastPrinted>
  <dcterms:created xsi:type="dcterms:W3CDTF">2016-03-15T13:24:18Z</dcterms:created>
  <dcterms:modified xsi:type="dcterms:W3CDTF">2019-03-29T09:00:43Z</dcterms:modified>
</cp:coreProperties>
</file>