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DieseArbeitsmappe"/>
  <mc:AlternateContent xmlns:mc="http://schemas.openxmlformats.org/markup-compatibility/2006">
    <mc:Choice Requires="x15">
      <x15ac:absPath xmlns:x15ac="http://schemas.microsoft.com/office/spreadsheetml/2010/11/ac" url="L:\irel\irfa\Investor News_Ad hoc\pm2019\01_Reporting\FY_2018\Zusatztabellen\"/>
    </mc:Choice>
  </mc:AlternateContent>
  <bookViews>
    <workbookView xWindow="120" yWindow="480" windowWidth="23250" windowHeight="12225" tabRatio="799" activeTab="1"/>
  </bookViews>
  <sheets>
    <sheet name="Index" sheetId="1" r:id="rId1"/>
    <sheet name="GuV" sheetId="2" r:id="rId2"/>
    <sheet name="Überleitung Gruppe 2018" sheetId="17" r:id="rId3"/>
    <sheet name="Überleitung FMC 2018" sheetId="22" r:id="rId4"/>
    <sheet name="Überleitung KABI 2018" sheetId="23" r:id="rId5"/>
    <sheet name="Überleitung Helios 2018" sheetId="24" r:id="rId6"/>
    <sheet name="Überleitung Vamed 2018" sheetId="25" r:id="rId7"/>
    <sheet name="Basis Ausblick" sheetId="20" r:id="rId8"/>
    <sheet name="Basis für Wachstumsraten" sheetId="21" r:id="rId9"/>
    <sheet name="Bilanz" sheetId="5" r:id="rId10"/>
    <sheet name="Cashflowrechnung" sheetId="6" r:id="rId11"/>
    <sheet name="Segmentberichterstattung FY" sheetId="18" r:id="rId12"/>
    <sheet name="Segmentberichterstattung Q4" sheetId="9" r:id="rId13"/>
    <sheet name="Umsätze nach Unt.-Bereichen" sheetId="8" r:id="rId14"/>
    <sheet name="Umsätze nach Regionen" sheetId="19" r:id="rId15"/>
  </sheets>
  <externalReferences>
    <externalReference r:id="rId16"/>
  </externalReferences>
  <definedNames>
    <definedName name="_ftn1" localSheetId="14">'Umsätze nach Regionen'!#REF!</definedName>
    <definedName name="_ftn1" localSheetId="13">'Umsätze nach Unt.-Bereichen'!#REF!</definedName>
    <definedName name="_ftnref1" localSheetId="14">'Umsätze nach Regionen'!#REF!</definedName>
    <definedName name="_ftnref1" localSheetId="13">'Umsätze nach Unt.-Bereichen'!#REF!</definedName>
    <definedName name="_xlnm.Print_Area" localSheetId="8">'Basis für Wachstumsraten'!$A$1:$F$36</definedName>
    <definedName name="_xlnm.Print_Area" localSheetId="1">GuV!$A$1:$J$44</definedName>
    <definedName name="_xlnm.Print_Area" localSheetId="0">Index!$A$1:$E$56</definedName>
    <definedName name="_xlnm.Print_Area" localSheetId="3">'Überleitung FMC 2018'!$A$1:$G$24</definedName>
    <definedName name="_xlnm.Print_Area" localSheetId="2">'Überleitung Gruppe 2018'!$A$1:$G$21</definedName>
    <definedName name="_xlnm.Print_Area" localSheetId="5">'Überleitung Helios 2018'!$A$1:$C$1</definedName>
    <definedName name="_xlnm.Print_Area" localSheetId="4">'Überleitung KABI 2018'!$A$1:$C$2</definedName>
    <definedName name="_xlnm.Print_Area" localSheetId="6">'Überleitung Vamed 2018'!$A$1:$C$7</definedName>
    <definedName name="language" localSheetId="8">#REF!</definedName>
    <definedName name="language" localSheetId="11">#REF!</definedName>
    <definedName name="language" localSheetId="3">#REF!</definedName>
    <definedName name="language" localSheetId="2">#REF!</definedName>
    <definedName name="language" localSheetId="5">#REF!</definedName>
    <definedName name="language" localSheetId="4">#REF!</definedName>
    <definedName name="language" localSheetId="6">#REF!</definedName>
    <definedName name="language" localSheetId="14">#REF!</definedName>
    <definedName name="language">#REF!</definedName>
    <definedName name="Max" localSheetId="5">#REF!</definedName>
    <definedName name="Max" localSheetId="4">#REF!</definedName>
    <definedName name="Max" localSheetId="6">#REF!</definedName>
    <definedName name="Max">#REF!</definedName>
    <definedName name="ZielMatrix">'[1]CF quarterly_rel. für IR'!$A$7:$CW$32</definedName>
    <definedName name="ZielSpalten">'[1]CF quarterly_rel. für IR'!$A$7:$CW$7</definedName>
    <definedName name="ZielZeilen">'[1]CF quarterly_rel. für IR'!$A$7:$A$32</definedName>
  </definedNames>
  <calcPr calcId="171027"/>
</workbook>
</file>

<file path=xl/calcChain.xml><?xml version="1.0" encoding="utf-8"?>
<calcChain xmlns="http://schemas.openxmlformats.org/spreadsheetml/2006/main">
  <c r="D24" i="20" l="1"/>
  <c r="F23" i="20"/>
  <c r="F25" i="20" s="1"/>
  <c r="D19" i="20"/>
  <c r="D18" i="20"/>
  <c r="H11" i="20"/>
  <c r="F11" i="20"/>
  <c r="D10" i="20"/>
  <c r="D11" i="20" s="1"/>
  <c r="D23" i="20" l="1"/>
  <c r="D25" i="20" s="1"/>
  <c r="E9" i="17"/>
  <c r="D30" i="21" l="1"/>
  <c r="D32" i="21" s="1"/>
  <c r="D34" i="21" s="1"/>
  <c r="D11" i="21"/>
  <c r="E30" i="21"/>
  <c r="E32" i="21" s="1"/>
  <c r="E34" i="21" s="1"/>
  <c r="D18" i="21"/>
  <c r="D21" i="21" s="1"/>
  <c r="E18" i="21"/>
  <c r="E21" i="21" s="1"/>
  <c r="E11" i="21"/>
  <c r="F13" i="25" l="1"/>
  <c r="E13" i="25"/>
  <c r="G11" i="25"/>
  <c r="F8" i="25"/>
  <c r="E8" i="25"/>
  <c r="G6" i="25"/>
  <c r="F13" i="24"/>
  <c r="E13" i="24"/>
  <c r="G11" i="24"/>
  <c r="F8" i="24"/>
  <c r="E8" i="24"/>
  <c r="G6" i="24"/>
  <c r="G13" i="24" l="1"/>
  <c r="G8" i="25"/>
  <c r="G13" i="25"/>
  <c r="G8" i="24"/>
  <c r="D3" i="19" l="1"/>
  <c r="D3" i="8" l="1"/>
</calcChain>
</file>

<file path=xl/sharedStrings.xml><?xml version="1.0" encoding="utf-8"?>
<sst xmlns="http://schemas.openxmlformats.org/spreadsheetml/2006/main" count="614" uniqueCount="250">
  <si>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</si>
  <si>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</si>
  <si>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</si>
  <si>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</si>
  <si>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</si>
  <si>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</si>
  <si>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</si>
  <si>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</si>
  <si>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</si>
  <si>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</si>
  <si>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</si>
  <si>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</si>
  <si>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</si>
  <si>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</si>
  <si>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Abschreibungen</t>
  </si>
  <si>
    <t>EBITDA-Marge</t>
  </si>
  <si>
    <t>EBIT-Marge</t>
  </si>
  <si>
    <t>EBIT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</si>
  <si>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</si>
  <si>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</si>
  <si>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</si>
  <si>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</si>
  <si>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</si>
  <si>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</si>
  <si>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</si>
  <si>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</si>
  <si>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</si>
  <si>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</si>
  <si>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</si>
  <si>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</si>
  <si>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</si>
  <si>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</si>
  <si>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</si>
  <si>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</si>
  <si>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</si>
  <si>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</si>
  <si>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</si>
  <si>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</si>
  <si>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Operativer Cashflow</t>
  </si>
  <si>
    <t>Investitionen, netto</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</si>
  <si>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</si>
  <si>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</si>
  <si>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</si>
  <si>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</si>
  <si>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</si>
  <si>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</si>
  <si>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</si>
  <si>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</si>
  <si>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</si>
  <si>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</si>
  <si>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</si>
  <si>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</si>
  <si>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</si>
  <si>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</si>
  <si>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</si>
  <si>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</si>
  <si>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</si>
  <si>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</si>
  <si>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</si>
  <si>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</si>
  <si>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</si>
  <si>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</si>
  <si>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</si>
  <si>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</si>
  <si>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Fresenius 
Kabi</t>
  </si>
  <si>
    <t>Fresenius 
Helios</t>
  </si>
  <si>
    <t>Fresenius 
Vamed</t>
  </si>
  <si>
    <t>&lt; zurück zur Übersicht</t>
  </si>
  <si>
    <t>1)</t>
  </si>
  <si>
    <t>3)</t>
  </si>
  <si>
    <t>2)</t>
  </si>
  <si>
    <t>Durchschnittliche Anzahl Aktien</t>
  </si>
  <si>
    <t>Ver-
änderung 
währungs-
bereinigt</t>
  </si>
  <si>
    <t>Orga-
nisches 
Wachstum</t>
  </si>
  <si>
    <t xml:space="preserve">Konzernergebnis </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</si>
  <si>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</si>
  <si>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</si>
  <si>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</si>
  <si>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</si>
  <si>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</si>
  <si>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</si>
  <si>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</si>
  <si>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</si>
  <si>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</si>
  <si>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davon Rückstellungen und sonstige kurzfristige Verbindlichkeiten</t>
  </si>
  <si>
    <t>Umsatzentwicklung nach Regionen</t>
  </si>
  <si>
    <t>Nordamerika</t>
  </si>
  <si>
    <t>Europa</t>
  </si>
  <si>
    <t>Asien-Pazifik</t>
  </si>
  <si>
    <t>Lateinamerika</t>
  </si>
  <si>
    <t>Afrika</t>
  </si>
  <si>
    <t>Gesamt</t>
  </si>
  <si>
    <t>Konzern-Gewinn- und Verlustrechnung (IFRS, ungeprüft)</t>
  </si>
  <si>
    <t>Kennzahlen der Konzernbilanz (IFRS, ungeprüft)</t>
  </si>
  <si>
    <t>Konzern-Kapitalflussrechnung (IFRS, ungeprüft)</t>
  </si>
  <si>
    <t>Nicht beherrschende Anteile</t>
  </si>
  <si>
    <t xml:space="preserve">1) </t>
  </si>
  <si>
    <t>Konzernbilanz (IFRS, ungeprüft)</t>
  </si>
  <si>
    <t xml:space="preserve">
in Mio €</t>
  </si>
  <si>
    <t xml:space="preserve">
Ver-änderung 
Ist-Kurse</t>
  </si>
  <si>
    <t xml:space="preserve">
Orga-
nisches 
Wachstum</t>
  </si>
  <si>
    <t>1) Ergebnis, das auf die Anteilseigner der Fresenius SE &amp; Co. KGaA entfällt</t>
  </si>
  <si>
    <t>1),2)</t>
  </si>
  <si>
    <t>Basis für Ausblick</t>
  </si>
  <si>
    <t>Umsatz berichtet</t>
  </si>
  <si>
    <t>Anpassungen aufgrund von IFRS 15</t>
  </si>
  <si>
    <t>Mio €</t>
  </si>
  <si>
    <t xml:space="preserve">  31. Dezember 2017</t>
  </si>
  <si>
    <t>5)</t>
  </si>
  <si>
    <t xml:space="preserve">
Anteil am 
Konzern- 
umsatz</t>
  </si>
  <si>
    <t xml:space="preserve">
Anteil am 
Konzern- 
umsatz </t>
  </si>
  <si>
    <t>--</t>
  </si>
  <si>
    <t>Desinvestitionen im Versorgungsmanagement bei FMC</t>
  </si>
  <si>
    <t>Basis für Waschstumsraten</t>
  </si>
  <si>
    <t>Basis für Wachstumsraten</t>
  </si>
  <si>
    <t>2) Vor Sondereinflüssen</t>
  </si>
  <si>
    <t>EBIT berichtet</t>
  </si>
  <si>
    <t>EBIT berichtet (vor Sondereinflüssen)</t>
  </si>
  <si>
    <t>Aufwendungen für die Weiterentwicklung des Biosimilars-Geschäfts</t>
  </si>
  <si>
    <t>Basis EBIT Wachstumsraten (vor Sondereinflüssen) 
exklusive Biosimilars-Geschäft</t>
  </si>
  <si>
    <t>6)</t>
  </si>
  <si>
    <t>Gewinn im Zusammenhang mit Veräußerungen im Versorgungsmanagement</t>
  </si>
  <si>
    <t>Konzernzahlen Q4/Q1-4 2018</t>
  </si>
  <si>
    <t>Konzern-Gewinn- und Verlustrechnung (Q4, Q1-4, IFRS, ungeprüft)</t>
  </si>
  <si>
    <t>Konzern-Kapitalflussrechnung (Q4, Q1-4, IFRS, ungeprüft)</t>
  </si>
  <si>
    <t>Segmentberichterstattung nach Unternehmensbereichen (Q1-4, IFRS, ungeprüft)</t>
  </si>
  <si>
    <t>Segmentberichterstattung nach Unternehmensbereichen (Q4, IFRS, ungeprüft)</t>
  </si>
  <si>
    <t>Umsatzentwicklung nach Unternehmensbereichen (Q4, Q1-4, IFRS, ungeprüft)</t>
  </si>
  <si>
    <t>Umsatzentwicklung nach Regionen (Q4, Q1-4, IFRS, ungeprüft)</t>
  </si>
  <si>
    <t>31. Dezember 2018</t>
  </si>
  <si>
    <t>-</t>
  </si>
  <si>
    <t>Anpassungen aufgrund von IFRS 15-Erstanwendung</t>
  </si>
  <si>
    <t>Desinvestitionen im Versorgungsmanagement (H2/2017) bei FMC (Fresenius Medical Care)</t>
  </si>
  <si>
    <t>Basis für Wachstumsraten Umsatz</t>
  </si>
  <si>
    <t>EBIT berichtet (nach Sondereinflüssen)</t>
  </si>
  <si>
    <t>Transaktionsbezogene Aufwendungen Akorn, Biosimilars</t>
  </si>
  <si>
    <t>Aufwertungen von bedingten Biosimilars Verbindlichkeiten</t>
  </si>
  <si>
    <t>Aufwendungen im Zusammenhang mit FCPA-Untersuchungen</t>
  </si>
  <si>
    <t>EBIT (vor Sondereinflüssen)</t>
  </si>
  <si>
    <t>Desinvestitionen im Versorgungsmanagement bei FMC (H2/2017)</t>
  </si>
  <si>
    <t>Zinsergebnis berichtet (nach Sondereinflüssen)</t>
  </si>
  <si>
    <t>Ertragsteuern berichtet (nach Sondereinflüssen)</t>
  </si>
  <si>
    <t>Buchgewinn aus US-Steuerreform</t>
  </si>
  <si>
    <t>Ertragssteuer (vor Sondereinflüssen)</t>
  </si>
  <si>
    <t>Ergebnis, das auf nicht beherrschende Anteile entfällt; berichtet (nach Sondereinflüssen)</t>
  </si>
  <si>
    <t>Ergebnis, dass auf nicht beherrschende Anteile entfällt (vor Sondereinflüssen)</t>
  </si>
  <si>
    <t>Ergebnis nach Ertragsteuern; berichtet (nach Sondereinflüssen)</t>
  </si>
  <si>
    <t>Ergebnis nach Ertragsteuern (vor Sondereinflüssen)</t>
  </si>
  <si>
    <t>Basis für Wachstumsraten Ergebnis nach Ertragsteuern (vor Sondereinflüssen und Bereinigungen)</t>
  </si>
  <si>
    <t>Wachstumsrate (währungsbereinigt)</t>
  </si>
  <si>
    <t>Fresenius Gruppe</t>
  </si>
  <si>
    <t>Überleitungsrechnung Fresenius Medical Care (ungeprüft)</t>
  </si>
  <si>
    <t>Überleitungsrechnung Fresenius KABI (ungeprüft)</t>
  </si>
  <si>
    <t>Überleitungsrechnung Fresenius Helios (ungeprüft)</t>
  </si>
  <si>
    <t>Überleitungsrechnung Fresenius Vamed (ungeprüft)</t>
  </si>
  <si>
    <t>Überleitungsrechnung Fresenius Gruppe (ungeprüft)</t>
  </si>
  <si>
    <t>Umsatz auf vergleichbarer Basis</t>
  </si>
  <si>
    <r>
      <t>VA-Nachzahlung</t>
    </r>
    <r>
      <rPr>
        <vertAlign val="superscript"/>
        <sz val="10"/>
        <color theme="1"/>
        <rFont val="Verdana"/>
        <family val="2"/>
      </rPr>
      <t>1</t>
    </r>
  </si>
  <si>
    <t>Umsatz adjustiert</t>
  </si>
  <si>
    <t>Aufwendungen im Zusammenhang mit US-Gesetzesinitiativen</t>
  </si>
  <si>
    <t>EBIT auf vergleichbarer Basis</t>
  </si>
  <si>
    <t>Aufwendungen im Zusammenhang mit Naturkatastrophen</t>
  </si>
  <si>
    <t>EBIT adjustiert</t>
  </si>
  <si>
    <t>Ergebnis nach Ertragsteuern berichtet</t>
  </si>
  <si>
    <t>Ergebnis nach Ertragsteuern auf vergleichbarer Basis</t>
  </si>
  <si>
    <t>Ergebnis nach Ertragsteuern adjustiert</t>
  </si>
  <si>
    <t>in Mio € 
Ergebnis auf vergleichbarer Basis und angepasst</t>
  </si>
  <si>
    <t>Wachstumrate</t>
  </si>
  <si>
    <t>Überleitungsrechnung gemäß Fresenius Medical Care</t>
  </si>
  <si>
    <t>1 Vergütungsnachzahlung für Behandlungen von US-Kriegsveteranen</t>
  </si>
  <si>
    <t>2 FCPA-Foreign Corrupt Practices Act</t>
  </si>
  <si>
    <t xml:space="preserve">Überleitungsrechnung gemäß Fesenius Konzern </t>
  </si>
  <si>
    <r>
      <t>Aufwendungen im Zusammenhang mit FCPA</t>
    </r>
    <r>
      <rPr>
        <vertAlign val="superscript"/>
        <sz val="10"/>
        <color theme="1"/>
        <rFont val="Verdana"/>
        <family val="2"/>
      </rPr>
      <t>1</t>
    </r>
    <r>
      <rPr>
        <sz val="11"/>
        <color theme="1"/>
        <rFont val="Calibri"/>
        <family val="2"/>
        <scheme val="minor"/>
      </rPr>
      <t>-Untersuchungen</t>
    </r>
  </si>
  <si>
    <t>Ergebnis nach Ertragsteuern berichtet (nach Sondereinflüssen)</t>
  </si>
  <si>
    <t>Effekte aus der US-Steuerreform</t>
  </si>
  <si>
    <t>1 FCPA-Foreign Corrupt Practices Act</t>
  </si>
  <si>
    <r>
      <t>Aufwendungen im Zusammenhang mit FCPA</t>
    </r>
    <r>
      <rPr>
        <vertAlign val="superscript"/>
        <sz val="10"/>
        <color theme="1"/>
        <rFont val="Verdana"/>
        <family val="2"/>
      </rPr>
      <t>2</t>
    </r>
    <r>
      <rPr>
        <sz val="10"/>
        <color theme="1"/>
        <rFont val="Verdana"/>
        <family val="2"/>
      </rPr>
      <t>-Untersuchungen 2018</t>
    </r>
  </si>
  <si>
    <r>
      <t>Aufwendungen im Zusammenhang mit FCPA</t>
    </r>
    <r>
      <rPr>
        <vertAlign val="superscript"/>
        <sz val="10"/>
        <color theme="1"/>
        <rFont val="Verdana"/>
        <family val="2"/>
      </rPr>
      <t>2</t>
    </r>
    <r>
      <rPr>
        <sz val="10"/>
        <color theme="1"/>
        <rFont val="Verdana"/>
        <family val="2"/>
      </rPr>
      <t>-Untersuchungen 2017</t>
    </r>
  </si>
  <si>
    <t>Wachstumsrate</t>
  </si>
  <si>
    <t>Q4/18</t>
  </si>
  <si>
    <t>Q4/17</t>
  </si>
  <si>
    <t>Segmentberichterstattung nach Unternehmensbereichen 4. Quartal 2018 (IFRS, ungeprüft)</t>
  </si>
  <si>
    <t>Segmentberichterstattung nach Unternehmensbereichen 1.-4. Quartal 2018 (IFRS, ungeprüft)</t>
  </si>
  <si>
    <t xml:space="preserve">
Q4/18</t>
  </si>
  <si>
    <t xml:space="preserve">
Q4/17</t>
  </si>
  <si>
    <t>FY/17</t>
  </si>
  <si>
    <t xml:space="preserve">
FY/2017</t>
  </si>
  <si>
    <t xml:space="preserve">
FY/2018</t>
  </si>
  <si>
    <t xml:space="preserve">
Q4/2018</t>
  </si>
  <si>
    <t xml:space="preserve">
Q4/2017</t>
  </si>
  <si>
    <t xml:space="preserve">
FY/18</t>
  </si>
  <si>
    <t xml:space="preserve">
FY/17</t>
  </si>
  <si>
    <t>Basis für Wachstumsraten EBIT (vor Sondereinflüssen und nach Bereinigungen)</t>
  </si>
  <si>
    <t>Ertragsteuern (vor Sondereinflüssen und nach Bereinigungen)</t>
  </si>
  <si>
    <t>Ergebnis, dass auf nicht beherrschende Anteile entfällt (vor Sondereinflüssen und nach Bereinigungen)</t>
  </si>
  <si>
    <t>Basis für Wachstumsraten Ergebnis nach Ertragsteuern (vor Sondereinflüssen und nach Bereinigungen)</t>
  </si>
  <si>
    <t>Basis für Wachstumsraten EBIT (vor Sondereinflüssen und nach Bereinigungen; exklusive Biosimilars-Geschäft)</t>
  </si>
  <si>
    <t>Ertragsteuern (vor Sondereinflüssen und nach Bereinigungen; exklusive Biosimilars-Geschäft)</t>
  </si>
  <si>
    <t>Basis für Wachstumsraten Ergebnis nach Ertragsteuern (vor Sondereinflüssen und nach Bereinigungen; exklusive Biosimilars-Geschäft)</t>
  </si>
  <si>
    <t>Kosten für die Zwischenfinanzierung Akorn</t>
  </si>
  <si>
    <t>Zinsergebnis (vor Sondereinflüssen)</t>
  </si>
  <si>
    <t>Zinsergebnis (vor Sondereinflüssen und nach Bereinigungen)</t>
  </si>
  <si>
    <t>Zinsergebnis (vor Sondereinflüssen und nach Bereinigungen; exklusive Biosimilars-Geschäft)</t>
  </si>
  <si>
    <t>Transfer des deutschen Post-Akut-Geschäfts von Fresenius Helios zu Fresenius Vamed</t>
  </si>
  <si>
    <t>FY/18</t>
  </si>
  <si>
    <t>Veränderung Working Capital und sonstiges</t>
  </si>
  <si>
    <t>Abzüglich nicht beherrschender Anteile</t>
  </si>
  <si>
    <t xml:space="preserve">Ergebnis je Stammaktie in € </t>
  </si>
  <si>
    <t>Ergebnis je Stammaktie bei voller Verwässerung in €</t>
  </si>
  <si>
    <t>Fresenius Gruppe/ Fresenius Medical Care / Fresenius Kabi</t>
  </si>
  <si>
    <t>Basis für Ausblick 2019</t>
  </si>
  <si>
    <t>in Mio EUR</t>
  </si>
  <si>
    <t>Umsatz (berichtet)</t>
  </si>
  <si>
    <t>Desinvestitionen im Versorgungsmanagement bei FMC (H1/18)</t>
  </si>
  <si>
    <t>Umsatz (bereinigt  =  Basis für Ausblick)</t>
  </si>
  <si>
    <t>EBIT (vor Sondereinflüssen = Basis für Kabi-Ausblick)</t>
  </si>
  <si>
    <t xml:space="preserve">in Mio € </t>
  </si>
  <si>
    <t>Basis für Wachstumsraten Ergebnis nach Ertragsteuer (vor Sondereinflüssen;
exklusive Biosimilars-Geschäft)</t>
  </si>
  <si>
    <t>Aufwendungen für die Weiterentwicklung des Biosimilars-Geschäft</t>
  </si>
  <si>
    <t>Basis für Wachstumsraten EBIT (vor Sondereinflüssen, exklusive Biosimilars-Geschäft)</t>
  </si>
  <si>
    <t>Free Cashflow vor Akquisitionen und Dividenden</t>
  </si>
  <si>
    <t/>
  </si>
  <si>
    <t>ROOA</t>
  </si>
  <si>
    <t>7)</t>
  </si>
  <si>
    <t>9)</t>
  </si>
  <si>
    <t>8)</t>
  </si>
  <si>
    <t>1 Vor transaktionsbedingten Effekten und FCPA-Rückstellung</t>
  </si>
  <si>
    <t>2 Vor FCPA-Rückstellung und Buchgewinn aus US-Steuerreform</t>
  </si>
  <si>
    <t>3 Vor transaktionsbedingten Effekten und Aufwertungen von bedingten Biosimilars Verbindlichkeiten</t>
  </si>
  <si>
    <t>4 Vor transaktionsbedingten Effekten und Buchgewinn aus US-Steuerreform</t>
  </si>
  <si>
    <t>5 Nach transaktionsbedingten Effekten, Aufwertungen von bedingten Biosimilars Verbindlichkeiten und FCPA-Rückstellung</t>
  </si>
  <si>
    <t>6 Nach transaktionsbedingten Effekten, FCPA-Rückstellung und Buchgewinn aus US-Steuerreform</t>
  </si>
  <si>
    <t>7 Vor transaktionsbedingten Effekten, Aufwertungen von bedingten Biosimilars Verbindlichkeiten und FCPA-Rückstellung</t>
  </si>
  <si>
    <t>8 Der zur Berechnung zugrunde gelegte EBIT auf Pro-forma-Basis beinhaltet nicht transaktionsbedingte Aufwendungen und FCPA-Rückstellung.</t>
  </si>
  <si>
    <t>9 Der zur Berechnung zugrunde gelegte EBIT auf Pro-forma-Basis beinhaltet nicht transaktionsbedingte Aufwendungen, Aufwertungen von bedingten Biosimilars Verbindlichkeiten und FCPA-Rückstellung.</t>
  </si>
  <si>
    <t xml:space="preserve">7) </t>
  </si>
  <si>
    <r>
      <t xml:space="preserve">
Anteil am 
Konzern- 
umsatz</t>
    </r>
    <r>
      <rPr>
        <vertAlign val="superscript"/>
        <sz val="10"/>
        <rFont val="Verdana"/>
        <family val="2"/>
      </rPr>
      <t>2)</t>
    </r>
  </si>
  <si>
    <t>2) Bezogen auf den Beitrag zum Konzernumsatz</t>
  </si>
  <si>
    <t xml:space="preserve">1) Basis 2017 adjustiert um IFRS 15 Anwendung und Veräußerungen des Care Coordination-Geschäfts </t>
  </si>
  <si>
    <t>1) Basis 2017 adjustiert um IFRS 15 Anwendung und Veräußerungen des Care Coordination-Geschäfts</t>
  </si>
  <si>
    <t xml:space="preserve">Bilanzsumme </t>
  </si>
  <si>
    <t>Finanzverbindlichkeiten</t>
  </si>
  <si>
    <t>Sonstige operative Verbindlichkeiten</t>
  </si>
  <si>
    <t>Mitarbeiter (Köpfe zum Stichtag)</t>
  </si>
  <si>
    <t>US-Steuerreform (exkl. Desinvestitionen im Versorgungsmanagement (H2/2017))</t>
  </si>
  <si>
    <t>Desinvestitionen im Versorgungsmanagement (H2/2017)</t>
  </si>
  <si>
    <t>Konzernergebnis (berichtet)</t>
  </si>
  <si>
    <t>Konzernergebnis (vor Sondereinflüssen)</t>
  </si>
  <si>
    <t>Konzernergebnis
(bereinigt  =  Basis für FSE und FMC-Ausblick)</t>
  </si>
  <si>
    <t>Konzernergebnis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</si>
</sst>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
      <b/>
      <sz val="12"/>
      <name val="Verdana"/>
      <family val="2"/>
    </font>
  </fonts>
  <fills count="9">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rgb="FF000000"/>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bgColor indexed="64"/>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style="medium">
        <color indexed="64"/>
      </top>
      <bottom style="hair">
        <color indexed="64"/>
      </bottom>
      <diagonal/>
    </border>
  </borders>
  <cellStyleXfs count="7">
    <xf numFmtId="0" fontId="0" fillId="0" borderId="0"/>
    <xf numFmtId="9" fontId="7" fillId="0" borderId="0" applyFont="0" applyFill="0" applyBorder="0" applyAlignment="0" applyProtection="0"/>
    <xf numFmtId="0" fontId="10" fillId="0" borderId="0" applyNumberFormat="0" applyFill="0" applyBorder="0" applyAlignment="0" applyProtection="0"/>
    <xf numFmtId="0" fontId="9" fillId="0" borderId="0"/>
    <xf numFmtId="0" fontId="7" fillId="0" borderId="0"/>
    <xf numFmtId="0" fontId="15" fillId="0" borderId="0" applyNumberFormat="0" applyFill="0" applyBorder="0" applyAlignment="0" applyProtection="0"/>
    <xf numFmtId="0" fontId="7" fillId="0" borderId="0"/>
  </cellStyleXfs>
  <cellXfs count="457">
    <xf numFmtId="0" fontId="0" fillId="0" borderId="0" xfId="0"/>
    <xf numFmtId="0" fontId="10" fillId="0" borderId="0" xfId="2" applyAlignment="1">
      <alignment vertical="center"/>
    </xf>
    <xf numFmtId="0" fontId="10" fillId="0" borderId="0" xfId="2"/>
    <xf numFmtId="0" fontId="8" fillId="0" borderId="0" xfId="0" applyFont="1"/>
    <xf numFmtId="0" fontId="11" fillId="0" borderId="0" xfId="0" applyFont="1"/>
    <xf numFmtId="0" fontId="12" fillId="0" borderId="0" xfId="0" applyFont="1"/>
    <xf numFmtId="0" fontId="12" fillId="0" borderId="0" xfId="0" applyFont="1" applyAlignment="1">
      <alignment vertical="center"/>
    </xf>
    <xf numFmtId="0" fontId="13" fillId="0" borderId="0" xfId="0" applyFont="1" applyFill="1" applyAlignment="1"/>
    <xf numFmtId="3" fontId="13" fillId="0" borderId="0" xfId="0" applyNumberFormat="1" applyFont="1" applyFill="1"/>
    <xf numFmtId="10" fontId="13" fillId="0" borderId="0" xfId="0" applyNumberFormat="1" applyFont="1" applyFill="1"/>
    <xf numFmtId="0" fontId="17" fillId="0" borderId="0" xfId="2" applyFont="1"/>
    <xf numFmtId="0" fontId="19" fillId="0" borderId="0" xfId="0" applyFont="1" applyAlignment="1">
      <alignment horizontal="left" vertical="center" indent="1"/>
    </xf>
    <xf numFmtId="0" fontId="11" fillId="0" borderId="0" xfId="0" applyFont="1" applyAlignment="1">
      <alignment horizontal="left" vertical="center" indent="1"/>
    </xf>
    <xf numFmtId="0" fontId="11" fillId="0" borderId="0" xfId="0" applyFont="1" applyAlignment="1"/>
    <xf numFmtId="0" fontId="20" fillId="0" borderId="0" xfId="0" applyFont="1" applyFill="1"/>
    <xf numFmtId="0" fontId="21" fillId="0" borderId="0" xfId="0" applyFont="1"/>
    <xf numFmtId="0" fontId="22" fillId="0" borderId="0" xfId="5" applyFont="1" applyAlignment="1">
      <alignment vertical="center"/>
    </xf>
    <xf numFmtId="0" fontId="21" fillId="0" borderId="0" xfId="0" quotePrefix="1" applyFont="1"/>
    <xf numFmtId="0" fontId="17" fillId="0" borderId="0" xfId="2" applyFont="1" applyAlignment="1">
      <alignment vertical="top"/>
    </xf>
    <xf numFmtId="0" fontId="11" fillId="0" borderId="0" xfId="0" applyFont="1" applyAlignment="1">
      <alignment vertical="top"/>
    </xf>
    <xf numFmtId="0" fontId="11" fillId="0" borderId="0" xfId="0" applyFont="1" applyAlignment="1">
      <alignment vertical="center"/>
    </xf>
    <xf numFmtId="0" fontId="14" fillId="0" borderId="0" xfId="0" applyFont="1"/>
    <xf numFmtId="0" fontId="25" fillId="0" borderId="0" xfId="2" applyFont="1"/>
    <xf numFmtId="3" fontId="14" fillId="0" borderId="0" xfId="0" applyNumberFormat="1" applyFont="1"/>
    <xf numFmtId="0" fontId="16" fillId="0" borderId="0" xfId="0" applyFont="1" applyFill="1" applyBorder="1" applyAlignment="1">
      <alignment vertical="top"/>
    </xf>
    <xf numFmtId="0" fontId="16" fillId="0" borderId="0" xfId="0" applyNumberFormat="1" applyFont="1" applyFill="1" applyBorder="1" applyAlignment="1">
      <alignment horizontal="center"/>
    </xf>
    <xf numFmtId="0" fontId="16" fillId="0" borderId="0" xfId="0" applyNumberFormat="1" applyFont="1" applyFill="1" applyBorder="1" applyAlignment="1">
      <alignment vertical="top"/>
    </xf>
    <xf numFmtId="0" fontId="13" fillId="0" borderId="0" xfId="0" applyNumberFormat="1" applyFont="1" applyFill="1" applyBorder="1" applyAlignment="1">
      <alignment vertical="top"/>
    </xf>
    <xf numFmtId="0" fontId="16" fillId="0" borderId="6" xfId="0" applyFont="1" applyFill="1" applyBorder="1" applyAlignment="1">
      <alignment vertical="top"/>
    </xf>
    <xf numFmtId="0" fontId="13" fillId="0" borderId="0" xfId="0" applyFont="1" applyFill="1" applyAlignment="1">
      <alignment horizontal="right"/>
    </xf>
    <xf numFmtId="3" fontId="13" fillId="0" borderId="0" xfId="0" applyNumberFormat="1" applyFont="1" applyFill="1" applyAlignment="1"/>
    <xf numFmtId="10" fontId="13" fillId="0" borderId="0" xfId="0" applyNumberFormat="1" applyFont="1" applyFill="1" applyAlignment="1">
      <alignment horizontal="right"/>
    </xf>
    <xf numFmtId="3" fontId="13" fillId="0" borderId="0" xfId="0" applyNumberFormat="1" applyFont="1" applyFill="1" applyAlignment="1">
      <alignment horizontal="right"/>
    </xf>
    <xf numFmtId="0" fontId="18" fillId="2" borderId="0" xfId="0" applyFont="1" applyFill="1" applyAlignment="1"/>
    <xf numFmtId="0" fontId="13" fillId="2" borderId="0" xfId="0" applyFont="1" applyFill="1" applyAlignment="1"/>
    <xf numFmtId="0" fontId="17" fillId="0" borderId="0" xfId="2" applyFont="1" applyAlignment="1"/>
    <xf numFmtId="49" fontId="13" fillId="0" borderId="1" xfId="0" applyNumberFormat="1" applyFont="1" applyFill="1" applyBorder="1" applyAlignment="1">
      <alignment horizontal="left"/>
    </xf>
    <xf numFmtId="49" fontId="16" fillId="0" borderId="1" xfId="0" applyNumberFormat="1" applyFont="1" applyFill="1" applyBorder="1" applyAlignment="1">
      <alignment horizontal="center"/>
    </xf>
    <xf numFmtId="49" fontId="18" fillId="0" borderId="1" xfId="0" applyNumberFormat="1" applyFont="1" applyFill="1" applyBorder="1" applyAlignment="1">
      <alignment horizontal="left"/>
    </xf>
    <xf numFmtId="0" fontId="16" fillId="0" borderId="1" xfId="0" applyNumberFormat="1" applyFont="1" applyFill="1" applyBorder="1" applyAlignment="1">
      <alignment horizontal="center"/>
    </xf>
    <xf numFmtId="0" fontId="12" fillId="0" borderId="0" xfId="0" applyFont="1" applyBorder="1" applyAlignment="1">
      <alignment horizontal="left" vertical="center"/>
    </xf>
    <xf numFmtId="0" fontId="16" fillId="0" borderId="1" xfId="0" applyNumberFormat="1" applyFont="1" applyFill="1" applyBorder="1" applyAlignment="1">
      <alignment horizontal="right" wrapText="1"/>
    </xf>
    <xf numFmtId="0" fontId="10" fillId="0" borderId="0" xfId="2" applyAlignment="1"/>
    <xf numFmtId="0" fontId="12" fillId="0" borderId="0" xfId="0" applyFont="1" applyAlignment="1"/>
    <xf numFmtId="0" fontId="16" fillId="0" borderId="0" xfId="0" applyFont="1" applyFill="1" applyBorder="1" applyAlignment="1">
      <alignment horizontal="right" wrapText="1"/>
    </xf>
    <xf numFmtId="0" fontId="13" fillId="0" borderId="0" xfId="0" applyFont="1" applyFill="1" applyBorder="1" applyAlignment="1">
      <alignment horizontal="right" wrapText="1"/>
    </xf>
    <xf numFmtId="0" fontId="11" fillId="0" borderId="0" xfId="0" applyFont="1" applyAlignment="1">
      <alignment horizontal="right"/>
    </xf>
    <xf numFmtId="49" fontId="16" fillId="0" borderId="0" xfId="0" applyNumberFormat="1" applyFont="1" applyFill="1" applyBorder="1" applyAlignment="1">
      <alignment horizontal="right" wrapText="1"/>
    </xf>
    <xf numFmtId="49" fontId="13" fillId="0" borderId="0" xfId="0" applyNumberFormat="1" applyFont="1" applyFill="1" applyBorder="1" applyAlignment="1">
      <alignment horizontal="right" wrapText="1"/>
    </xf>
    <xf numFmtId="0" fontId="11" fillId="0" borderId="0" xfId="0" applyFont="1" applyFill="1" applyAlignment="1"/>
    <xf numFmtId="9" fontId="11" fillId="0" borderId="0" xfId="1" applyFont="1" applyAlignment="1"/>
    <xf numFmtId="3" fontId="13" fillId="0" borderId="0" xfId="0" applyNumberFormat="1" applyFont="1" applyFill="1" applyBorder="1" applyAlignment="1">
      <alignment horizontal="right" shrinkToFit="1"/>
    </xf>
    <xf numFmtId="9" fontId="13" fillId="0" borderId="0" xfId="0" applyNumberFormat="1" applyFont="1" applyFill="1" applyBorder="1" applyAlignment="1">
      <alignment horizontal="right" shrinkToFit="1"/>
    </xf>
    <xf numFmtId="3" fontId="13" fillId="0" borderId="0" xfId="0" applyNumberFormat="1" applyFont="1" applyFill="1" applyBorder="1" applyAlignment="1" applyProtection="1">
      <alignment horizontal="right" shrinkToFit="1"/>
      <protection locked="0"/>
    </xf>
    <xf numFmtId="164" fontId="13" fillId="0" borderId="0" xfId="0" applyNumberFormat="1" applyFont="1" applyFill="1" applyBorder="1" applyAlignment="1">
      <alignment horizontal="right" shrinkToFit="1"/>
    </xf>
    <xf numFmtId="3" fontId="13" fillId="2" borderId="0" xfId="0" applyNumberFormat="1" applyFont="1" applyFill="1" applyBorder="1" applyAlignment="1">
      <alignment horizontal="right" shrinkToFit="1"/>
    </xf>
    <xf numFmtId="3" fontId="13" fillId="2" borderId="0" xfId="0" applyNumberFormat="1" applyFont="1" applyFill="1" applyBorder="1" applyAlignment="1" applyProtection="1">
      <alignment horizontal="right" shrinkToFit="1"/>
      <protection locked="0"/>
    </xf>
    <xf numFmtId="9" fontId="13" fillId="2" borderId="0" xfId="0" applyNumberFormat="1" applyFont="1" applyFill="1" applyBorder="1" applyAlignment="1">
      <alignment horizontal="right" shrinkToFit="1"/>
    </xf>
    <xf numFmtId="10" fontId="13" fillId="0" borderId="0" xfId="0" applyNumberFormat="1" applyFont="1" applyFill="1" applyBorder="1" applyAlignment="1">
      <alignment horizontal="right" shrinkToFit="1"/>
    </xf>
    <xf numFmtId="164" fontId="13" fillId="2" borderId="0" xfId="0" applyNumberFormat="1" applyFont="1" applyFill="1" applyBorder="1" applyAlignment="1">
      <alignment horizontal="right" shrinkToFit="1"/>
    </xf>
    <xf numFmtId="3" fontId="13" fillId="2" borderId="0" xfId="0" quotePrefix="1" applyNumberFormat="1" applyFont="1" applyFill="1" applyBorder="1" applyAlignment="1" applyProtection="1">
      <alignment horizontal="right" shrinkToFit="1"/>
      <protection locked="0"/>
    </xf>
    <xf numFmtId="3" fontId="13" fillId="0" borderId="0" xfId="0" quotePrefix="1" applyNumberFormat="1" applyFont="1" applyFill="1" applyBorder="1" applyAlignment="1" applyProtection="1">
      <alignment horizontal="right" shrinkToFit="1"/>
      <protection locked="0"/>
    </xf>
    <xf numFmtId="0" fontId="18" fillId="0" borderId="0" xfId="0" applyFont="1" applyAlignment="1">
      <alignment horizontal="left"/>
    </xf>
    <xf numFmtId="0" fontId="16" fillId="0" borderId="0" xfId="0" applyNumberFormat="1" applyFont="1" applyFill="1" applyBorder="1" applyAlignment="1">
      <alignment vertical="top" wrapText="1"/>
    </xf>
    <xf numFmtId="0" fontId="0" fillId="0" borderId="0" xfId="0" quotePrefix="1"/>
    <xf numFmtId="0" fontId="26" fillId="0" borderId="0" xfId="0" applyFont="1" applyAlignment="1">
      <alignment vertical="center" wrapText="1"/>
    </xf>
    <xf numFmtId="0" fontId="27" fillId="0" borderId="0" xfId="0" applyFont="1" applyAlignment="1">
      <alignment vertical="center" wrapText="1"/>
    </xf>
    <xf numFmtId="0" fontId="12" fillId="0" borderId="0" xfId="0" applyFont="1" applyAlignment="1"/>
    <xf numFmtId="3" fontId="29" fillId="0" borderId="0" xfId="0" applyNumberFormat="1" applyFont="1" applyFill="1" applyBorder="1" applyAlignment="1">
      <alignment horizontal="center" shrinkToFit="1"/>
    </xf>
    <xf numFmtId="10" fontId="29" fillId="0" borderId="0" xfId="0" applyNumberFormat="1" applyFont="1" applyFill="1" applyBorder="1" applyAlignment="1">
      <alignment horizontal="right" shrinkToFit="1"/>
    </xf>
    <xf numFmtId="3" fontId="29" fillId="2" borderId="0" xfId="0" applyNumberFormat="1" applyFont="1" applyFill="1" applyBorder="1" applyAlignment="1">
      <alignment horizontal="center" shrinkToFit="1"/>
    </xf>
    <xf numFmtId="3" fontId="30" fillId="0" borderId="0" xfId="0" applyNumberFormat="1" applyFont="1" applyFill="1" applyBorder="1" applyAlignment="1" applyProtection="1">
      <alignment horizontal="right" shrinkToFit="1"/>
      <protection locked="0"/>
    </xf>
    <xf numFmtId="9" fontId="30" fillId="0" borderId="0" xfId="0" applyNumberFormat="1" applyFont="1" applyFill="1" applyBorder="1" applyAlignment="1">
      <alignment horizontal="right" shrinkToFit="1"/>
    </xf>
    <xf numFmtId="3" fontId="30" fillId="0" borderId="0" xfId="0" applyNumberFormat="1" applyFont="1" applyFill="1" applyBorder="1" applyAlignment="1">
      <alignment horizontal="right" shrinkToFit="1"/>
    </xf>
    <xf numFmtId="10" fontId="30" fillId="0" borderId="0" xfId="0" applyNumberFormat="1" applyFont="1" applyFill="1" applyBorder="1" applyAlignment="1">
      <alignment horizontal="right" shrinkToFit="1"/>
    </xf>
    <xf numFmtId="3" fontId="30" fillId="0" borderId="6" xfId="0" applyNumberFormat="1" applyFont="1" applyFill="1" applyBorder="1" applyAlignment="1">
      <alignment shrinkToFit="1"/>
    </xf>
    <xf numFmtId="10" fontId="30" fillId="0" borderId="6" xfId="0" applyNumberFormat="1" applyFont="1" applyFill="1" applyBorder="1" applyAlignment="1">
      <alignment horizontal="right" shrinkToFit="1"/>
    </xf>
    <xf numFmtId="3" fontId="30" fillId="2" borderId="6" xfId="0" applyNumberFormat="1" applyFont="1" applyFill="1" applyBorder="1" applyAlignment="1">
      <alignment shrinkToFit="1"/>
    </xf>
    <xf numFmtId="49"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right" vertical="center" wrapText="1"/>
    </xf>
    <xf numFmtId="49" fontId="18" fillId="0" borderId="1" xfId="0" applyNumberFormat="1" applyFont="1" applyFill="1" applyBorder="1" applyAlignment="1">
      <alignment horizontal="left" vertical="center"/>
    </xf>
    <xf numFmtId="0" fontId="16" fillId="0" borderId="1" xfId="0" applyNumberFormat="1" applyFont="1" applyFill="1" applyBorder="1" applyAlignment="1">
      <alignment horizontal="center" vertical="center"/>
    </xf>
    <xf numFmtId="3" fontId="29" fillId="3" borderId="0" xfId="0" applyNumberFormat="1" applyFont="1" applyFill="1" applyBorder="1" applyAlignment="1">
      <alignment horizontal="center" shrinkToFit="1"/>
    </xf>
    <xf numFmtId="3" fontId="13" fillId="3" borderId="0" xfId="0" applyNumberFormat="1" applyFont="1" applyFill="1" applyBorder="1" applyAlignment="1">
      <alignment horizontal="right" shrinkToFit="1"/>
    </xf>
    <xf numFmtId="3" fontId="13" fillId="3" borderId="0" xfId="0" applyNumberFormat="1" applyFont="1" applyFill="1" applyBorder="1" applyAlignment="1" applyProtection="1">
      <alignment horizontal="right" shrinkToFit="1"/>
      <protection locked="0"/>
    </xf>
    <xf numFmtId="9" fontId="13" fillId="3" borderId="0" xfId="0" applyNumberFormat="1" applyFont="1" applyFill="1" applyBorder="1" applyAlignment="1">
      <alignment horizontal="right" shrinkToFit="1"/>
    </xf>
    <xf numFmtId="3" fontId="30" fillId="3" borderId="0" xfId="0" applyNumberFormat="1" applyFont="1" applyFill="1" applyBorder="1" applyAlignment="1" applyProtection="1">
      <alignment horizontal="right" shrinkToFit="1"/>
      <protection locked="0"/>
    </xf>
    <xf numFmtId="3" fontId="30" fillId="3" borderId="0" xfId="0" applyNumberFormat="1" applyFont="1" applyFill="1" applyBorder="1" applyAlignment="1">
      <alignment horizontal="right" shrinkToFit="1"/>
    </xf>
    <xf numFmtId="164" fontId="13" fillId="3" borderId="0" xfId="0" applyNumberFormat="1" applyFont="1" applyFill="1" applyBorder="1" applyAlignment="1">
      <alignment horizontal="right" shrinkToFit="1"/>
    </xf>
    <xf numFmtId="3" fontId="30" fillId="3" borderId="6" xfId="0" applyNumberFormat="1" applyFont="1" applyFill="1" applyBorder="1" applyAlignment="1">
      <alignment shrinkToFit="1"/>
    </xf>
    <xf numFmtId="3" fontId="13" fillId="3" borderId="0" xfId="0" quotePrefix="1" applyNumberFormat="1" applyFont="1" applyFill="1" applyBorder="1" applyAlignment="1" applyProtection="1">
      <alignment horizontal="right" shrinkToFit="1"/>
      <protection locked="0"/>
    </xf>
    <xf numFmtId="0" fontId="13" fillId="0" borderId="0" xfId="0" applyFont="1" applyBorder="1" applyAlignment="1">
      <alignment vertical="center"/>
    </xf>
    <xf numFmtId="0" fontId="18" fillId="0" borderId="0" xfId="0" applyFont="1" applyFill="1" applyBorder="1" applyAlignment="1">
      <alignment horizontal="right" vertical="center"/>
    </xf>
    <xf numFmtId="3" fontId="13" fillId="4"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9" fontId="13" fillId="0" borderId="0" xfId="1" applyFont="1" applyFill="1" applyBorder="1" applyAlignment="1">
      <alignment horizontal="right" vertical="center"/>
    </xf>
    <xf numFmtId="0" fontId="13" fillId="0" borderId="2" xfId="0" applyFont="1" applyBorder="1" applyAlignment="1">
      <alignment vertical="center"/>
    </xf>
    <xf numFmtId="0" fontId="18" fillId="0" borderId="2" xfId="0" applyFont="1" applyFill="1" applyBorder="1" applyAlignment="1">
      <alignment horizontal="right" vertical="center"/>
    </xf>
    <xf numFmtId="3" fontId="13" fillId="4"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9" fontId="13" fillId="0" borderId="2" xfId="1" applyFont="1" applyFill="1" applyBorder="1" applyAlignment="1">
      <alignment horizontal="right" vertical="center"/>
    </xf>
    <xf numFmtId="0" fontId="16" fillId="0" borderId="2" xfId="0" applyFont="1" applyBorder="1" applyAlignment="1">
      <alignment vertical="center"/>
    </xf>
    <xf numFmtId="3" fontId="16" fillId="4" borderId="2" xfId="0" applyNumberFormat="1" applyFont="1" applyFill="1" applyBorder="1" applyAlignment="1">
      <alignment horizontal="right" vertical="center"/>
    </xf>
    <xf numFmtId="3" fontId="16" fillId="0" borderId="2" xfId="0" applyNumberFormat="1" applyFont="1" applyFill="1" applyBorder="1" applyAlignment="1">
      <alignment horizontal="right" vertical="center"/>
    </xf>
    <xf numFmtId="9" fontId="16" fillId="0" borderId="2" xfId="1" applyFont="1" applyFill="1" applyBorder="1" applyAlignment="1">
      <alignment horizontal="right" vertical="center"/>
    </xf>
    <xf numFmtId="0" fontId="18" fillId="0" borderId="2" xfId="0" applyFont="1" applyFill="1" applyBorder="1" applyAlignment="1">
      <alignment horizontal="right" vertical="center" wrapText="1"/>
    </xf>
    <xf numFmtId="0" fontId="13" fillId="0" borderId="3" xfId="0" applyFont="1" applyBorder="1" applyAlignment="1">
      <alignment vertical="center"/>
    </xf>
    <xf numFmtId="3" fontId="13" fillId="4" borderId="3"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9" fontId="13" fillId="0" borderId="3" xfId="1" applyFont="1" applyFill="1" applyBorder="1" applyAlignment="1">
      <alignment horizontal="right" vertical="center"/>
    </xf>
    <xf numFmtId="0" fontId="16" fillId="0" borderId="0" xfId="0" applyFont="1" applyFill="1" applyBorder="1" applyAlignment="1">
      <alignment vertical="center"/>
    </xf>
    <xf numFmtId="4" fontId="16" fillId="4" borderId="4" xfId="0" applyNumberFormat="1" applyFont="1" applyFill="1" applyBorder="1" applyAlignment="1">
      <alignment horizontal="right" vertical="center"/>
    </xf>
    <xf numFmtId="4" fontId="16" fillId="0" borderId="0" xfId="0" applyNumberFormat="1" applyFont="1" applyFill="1" applyBorder="1" applyAlignment="1">
      <alignment horizontal="right" vertical="center"/>
    </xf>
    <xf numFmtId="9" fontId="16" fillId="0" borderId="0" xfId="1" applyFont="1" applyFill="1" applyBorder="1" applyAlignment="1">
      <alignment horizontal="right" vertical="center"/>
    </xf>
    <xf numFmtId="0" fontId="13" fillId="0" borderId="2" xfId="0" applyFont="1" applyFill="1" applyBorder="1" applyAlignment="1">
      <alignment vertical="center"/>
    </xf>
    <xf numFmtId="4" fontId="13" fillId="4" borderId="2"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 fontId="16" fillId="0" borderId="2" xfId="0" applyNumberFormat="1" applyFont="1" applyFill="1" applyBorder="1" applyAlignment="1">
      <alignment horizontal="right" vertical="center"/>
    </xf>
    <xf numFmtId="4" fontId="13" fillId="4" borderId="3" xfId="0" applyNumberFormat="1" applyFont="1" applyFill="1" applyBorder="1" applyAlignment="1">
      <alignment horizontal="right" vertical="center"/>
    </xf>
    <xf numFmtId="4" fontId="13" fillId="0" borderId="3" xfId="0" applyNumberFormat="1" applyFont="1" applyFill="1" applyBorder="1" applyAlignment="1">
      <alignment horizontal="right" vertical="center"/>
    </xf>
    <xf numFmtId="0" fontId="13" fillId="0" borderId="5" xfId="0" applyFont="1" applyBorder="1" applyAlignment="1">
      <alignment vertical="center"/>
    </xf>
    <xf numFmtId="0" fontId="18" fillId="0" borderId="5" xfId="0" applyFont="1" applyFill="1" applyBorder="1" applyAlignment="1">
      <alignment horizontal="right" vertical="center"/>
    </xf>
    <xf numFmtId="3" fontId="13" fillId="4" borderId="5" xfId="0" applyNumberFormat="1" applyFont="1" applyFill="1" applyBorder="1" applyAlignment="1">
      <alignment horizontal="right" vertical="center"/>
    </xf>
    <xf numFmtId="3" fontId="13" fillId="0" borderId="5" xfId="0" applyNumberFormat="1" applyFont="1" applyFill="1" applyBorder="1" applyAlignment="1">
      <alignment horizontal="right" vertical="center"/>
    </xf>
    <xf numFmtId="9" fontId="13" fillId="0" borderId="6" xfId="1" applyFont="1" applyFill="1" applyBorder="1" applyAlignment="1">
      <alignment horizontal="right" vertical="center"/>
    </xf>
    <xf numFmtId="0" fontId="16" fillId="0" borderId="0" xfId="0" applyFont="1" applyBorder="1" applyAlignment="1">
      <alignment vertical="center"/>
    </xf>
    <xf numFmtId="3" fontId="16" fillId="0" borderId="0" xfId="0" applyNumberFormat="1" applyFont="1" applyFill="1" applyBorder="1" applyAlignment="1">
      <alignment horizontal="right" vertical="center"/>
    </xf>
    <xf numFmtId="0" fontId="16" fillId="0" borderId="6" xfId="0" applyFont="1" applyBorder="1" applyAlignment="1">
      <alignment vertical="center"/>
    </xf>
    <xf numFmtId="0" fontId="18" fillId="0" borderId="6" xfId="0" applyFont="1" applyFill="1" applyBorder="1" applyAlignment="1">
      <alignment horizontal="right" vertical="center"/>
    </xf>
    <xf numFmtId="3" fontId="16" fillId="4" borderId="6" xfId="0" applyNumberFormat="1" applyFont="1" applyFill="1" applyBorder="1" applyAlignment="1">
      <alignment horizontal="right" vertical="center"/>
    </xf>
    <xf numFmtId="3" fontId="16" fillId="0" borderId="6" xfId="0" applyNumberFormat="1" applyFont="1" applyFill="1" applyBorder="1" applyAlignment="1">
      <alignment horizontal="right" vertical="center"/>
    </xf>
    <xf numFmtId="9" fontId="16" fillId="0" borderId="6" xfId="1" applyFont="1" applyFill="1" applyBorder="1" applyAlignment="1">
      <alignment horizontal="right" vertical="center"/>
    </xf>
    <xf numFmtId="0" fontId="16" fillId="0" borderId="7" xfId="0" applyFont="1" applyBorder="1" applyAlignment="1">
      <alignment vertical="center"/>
    </xf>
    <xf numFmtId="164" fontId="16" fillId="4" borderId="7" xfId="0" applyNumberFormat="1" applyFont="1" applyFill="1" applyBorder="1" applyAlignment="1">
      <alignment horizontal="right" vertical="center"/>
    </xf>
    <xf numFmtId="164" fontId="16" fillId="0" borderId="7" xfId="0" applyNumberFormat="1" applyFont="1" applyFill="1" applyBorder="1" applyAlignment="1">
      <alignment horizontal="right" vertical="center"/>
    </xf>
    <xf numFmtId="9" fontId="16" fillId="0" borderId="7" xfId="1" applyFont="1" applyFill="1" applyBorder="1" applyAlignment="1">
      <alignment horizontal="right" vertical="center"/>
    </xf>
    <xf numFmtId="0" fontId="18" fillId="0" borderId="3" xfId="0" applyFont="1" applyFill="1" applyBorder="1" applyAlignment="1">
      <alignment horizontal="right" vertical="center"/>
    </xf>
    <xf numFmtId="164" fontId="16" fillId="4" borderId="6" xfId="0" applyNumberFormat="1" applyFont="1" applyFill="1" applyBorder="1" applyAlignment="1">
      <alignment horizontal="right" vertical="center"/>
    </xf>
    <xf numFmtId="164" fontId="16" fillId="0" borderId="6" xfId="0" applyNumberFormat="1" applyFont="1" applyFill="1" applyBorder="1" applyAlignment="1">
      <alignment horizontal="right" vertical="center"/>
    </xf>
    <xf numFmtId="0" fontId="13" fillId="0" borderId="1" xfId="0" applyFont="1" applyFill="1" applyBorder="1" applyAlignment="1">
      <alignment horizontal="left" vertical="center"/>
    </xf>
    <xf numFmtId="0" fontId="16" fillId="0" borderId="1" xfId="0" applyFont="1" applyFill="1" applyBorder="1" applyAlignment="1">
      <alignment horizontal="right" vertical="center" wrapText="1"/>
    </xf>
    <xf numFmtId="0" fontId="13" fillId="0" borderId="1" xfId="0" applyFont="1" applyFill="1" applyBorder="1" applyAlignment="1">
      <alignment horizontal="right" vertical="center" wrapText="1"/>
    </xf>
    <xf numFmtId="3" fontId="16" fillId="0" borderId="1" xfId="0" applyNumberFormat="1" applyFont="1" applyFill="1" applyBorder="1" applyAlignment="1">
      <alignment horizontal="right" vertical="center" wrapText="1"/>
    </xf>
    <xf numFmtId="3" fontId="16" fillId="0" borderId="1" xfId="0" applyNumberFormat="1" applyFont="1" applyFill="1" applyBorder="1" applyAlignment="1">
      <alignment horizontal="right" vertical="center"/>
    </xf>
    <xf numFmtId="49" fontId="16" fillId="0" borderId="1" xfId="0" applyNumberFormat="1" applyFont="1" applyFill="1" applyBorder="1" applyAlignment="1">
      <alignment horizontal="right" vertical="center" wrapText="1"/>
    </xf>
    <xf numFmtId="49" fontId="13" fillId="0" borderId="1" xfId="0" applyNumberFormat="1" applyFont="1" applyFill="1" applyBorder="1" applyAlignment="1">
      <alignment horizontal="right" vertical="center" wrapText="1"/>
    </xf>
    <xf numFmtId="0" fontId="16" fillId="4" borderId="0" xfId="0" applyFont="1" applyFill="1" applyBorder="1" applyAlignment="1">
      <alignment horizontal="right" vertical="center"/>
    </xf>
    <xf numFmtId="9" fontId="16" fillId="0" borderId="0" xfId="0" applyNumberFormat="1" applyFont="1" applyFill="1" applyBorder="1" applyAlignment="1">
      <alignment horizontal="right" vertical="center"/>
    </xf>
    <xf numFmtId="0" fontId="16" fillId="0" borderId="2" xfId="0" applyFont="1" applyFill="1" applyBorder="1" applyAlignment="1">
      <alignment horizontal="left" vertical="center"/>
    </xf>
    <xf numFmtId="9" fontId="16"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9" fontId="13" fillId="0" borderId="2" xfId="0" applyNumberFormat="1" applyFont="1" applyFill="1" applyBorder="1" applyAlignment="1">
      <alignment horizontal="right" vertical="center"/>
    </xf>
    <xf numFmtId="0" fontId="13" fillId="0" borderId="3" xfId="0" applyFont="1" applyFill="1" applyBorder="1" applyAlignment="1">
      <alignment horizontal="left" vertical="center"/>
    </xf>
    <xf numFmtId="9" fontId="13" fillId="0" borderId="3" xfId="0" applyNumberFormat="1" applyFont="1" applyFill="1" applyBorder="1" applyAlignment="1">
      <alignment horizontal="right" vertical="center"/>
    </xf>
    <xf numFmtId="0" fontId="16" fillId="0" borderId="0" xfId="0" applyFont="1" applyFill="1" applyBorder="1" applyAlignment="1">
      <alignment horizontal="left" vertical="center"/>
    </xf>
    <xf numFmtId="3" fontId="16" fillId="4" borderId="0" xfId="0" applyNumberFormat="1" applyFont="1" applyFill="1" applyBorder="1" applyAlignment="1">
      <alignment horizontal="right" vertical="center"/>
    </xf>
    <xf numFmtId="0" fontId="13" fillId="0" borderId="8" xfId="0" applyFont="1" applyFill="1" applyBorder="1" applyAlignment="1">
      <alignment horizontal="left" vertical="center"/>
    </xf>
    <xf numFmtId="3" fontId="13" fillId="4" borderId="8" xfId="0" applyNumberFormat="1" applyFont="1" applyFill="1" applyBorder="1" applyAlignment="1">
      <alignment horizontal="right" vertical="center"/>
    </xf>
    <xf numFmtId="3" fontId="13" fillId="0" borderId="8" xfId="0" applyNumberFormat="1" applyFont="1" applyFill="1" applyBorder="1" applyAlignment="1">
      <alignment horizontal="right" vertical="center"/>
    </xf>
    <xf numFmtId="9" fontId="13" fillId="0" borderId="8" xfId="0" applyNumberFormat="1" applyFont="1" applyFill="1" applyBorder="1" applyAlignment="1">
      <alignment horizontal="right" vertical="center"/>
    </xf>
    <xf numFmtId="0" fontId="16" fillId="0" borderId="1" xfId="0" applyFont="1" applyFill="1" applyBorder="1" applyAlignment="1">
      <alignment vertical="center"/>
    </xf>
    <xf numFmtId="3" fontId="16" fillId="4" borderId="1" xfId="0" applyNumberFormat="1" applyFont="1" applyFill="1" applyBorder="1" applyAlignment="1">
      <alignment horizontal="right" vertical="center"/>
    </xf>
    <xf numFmtId="9" fontId="16" fillId="0" borderId="1" xfId="0" applyNumberFormat="1" applyFont="1" applyFill="1" applyBorder="1" applyAlignment="1">
      <alignment horizontal="right" vertical="center"/>
    </xf>
    <xf numFmtId="0" fontId="13" fillId="0" borderId="2" xfId="0" applyFont="1" applyFill="1" applyBorder="1" applyAlignment="1">
      <alignment horizontal="left" vertical="center" wrapText="1"/>
    </xf>
    <xf numFmtId="0" fontId="13" fillId="0" borderId="6" xfId="0" applyFont="1" applyFill="1" applyBorder="1" applyAlignment="1">
      <alignment horizontal="left" vertical="center"/>
    </xf>
    <xf numFmtId="3" fontId="13" fillId="4" borderId="6" xfId="0" applyNumberFormat="1" applyFont="1" applyFill="1" applyBorder="1" applyAlignment="1">
      <alignment horizontal="right" vertical="center"/>
    </xf>
    <xf numFmtId="3" fontId="13" fillId="0" borderId="6" xfId="0" applyNumberFormat="1" applyFont="1" applyFill="1" applyBorder="1" applyAlignment="1">
      <alignment horizontal="right" vertical="center"/>
    </xf>
    <xf numFmtId="9" fontId="13" fillId="0" borderId="6" xfId="0" applyNumberFormat="1" applyFont="1" applyFill="1" applyBorder="1" applyAlignment="1">
      <alignment horizontal="right" vertical="center"/>
    </xf>
    <xf numFmtId="9" fontId="16" fillId="0" borderId="4" xfId="0" applyNumberFormat="1" applyFont="1" applyFill="1" applyBorder="1" applyAlignment="1">
      <alignment horizontal="right" vertical="center"/>
    </xf>
    <xf numFmtId="0" fontId="16" fillId="0" borderId="8" xfId="0" applyFont="1" applyFill="1" applyBorder="1" applyAlignment="1">
      <alignment horizontal="left" vertical="center"/>
    </xf>
    <xf numFmtId="3" fontId="16" fillId="4" borderId="8" xfId="0" applyNumberFormat="1" applyFont="1" applyFill="1" applyBorder="1" applyAlignment="1">
      <alignment horizontal="right" vertical="center"/>
    </xf>
    <xf numFmtId="3" fontId="16" fillId="0" borderId="8" xfId="0" applyNumberFormat="1" applyFont="1" applyFill="1" applyBorder="1" applyAlignment="1">
      <alignment horizontal="right" vertical="center"/>
    </xf>
    <xf numFmtId="9" fontId="16" fillId="0" borderId="8" xfId="0" applyNumberFormat="1" applyFont="1" applyFill="1" applyBorder="1" applyAlignment="1">
      <alignment horizontal="right" vertical="center"/>
    </xf>
    <xf numFmtId="0" fontId="16" fillId="0" borderId="9" xfId="0" applyFont="1" applyFill="1" applyBorder="1" applyAlignment="1">
      <alignment vertical="center"/>
    </xf>
    <xf numFmtId="3" fontId="16" fillId="4" borderId="9" xfId="0" applyNumberFormat="1" applyFont="1" applyFill="1" applyBorder="1" applyAlignment="1">
      <alignment horizontal="right" vertical="center"/>
    </xf>
    <xf numFmtId="3" fontId="16" fillId="0" borderId="9" xfId="0" applyNumberFormat="1" applyFont="1" applyFill="1" applyBorder="1" applyAlignment="1">
      <alignment horizontal="right" vertical="center"/>
    </xf>
    <xf numFmtId="9" fontId="16" fillId="0" borderId="9" xfId="0" applyNumberFormat="1" applyFont="1" applyFill="1" applyBorder="1" applyAlignment="1">
      <alignment horizontal="right" vertical="center"/>
    </xf>
    <xf numFmtId="0" fontId="13" fillId="0" borderId="0" xfId="3" applyFont="1" applyFill="1" applyBorder="1" applyAlignment="1">
      <alignment vertical="center"/>
    </xf>
    <xf numFmtId="3" fontId="13" fillId="4" borderId="0" xfId="3" applyNumberFormat="1" applyFont="1" applyFill="1" applyBorder="1" applyAlignment="1">
      <alignment horizontal="right" vertical="center"/>
    </xf>
    <xf numFmtId="3" fontId="13" fillId="0" borderId="0" xfId="3" applyNumberFormat="1" applyFont="1" applyFill="1" applyBorder="1" applyAlignment="1">
      <alignment horizontal="right" vertical="center"/>
    </xf>
    <xf numFmtId="0" fontId="13" fillId="0" borderId="0" xfId="0" applyFont="1" applyFill="1" applyBorder="1" applyAlignment="1">
      <alignment vertical="center"/>
    </xf>
    <xf numFmtId="9" fontId="13" fillId="0" borderId="0" xfId="0" applyNumberFormat="1" applyFont="1" applyFill="1" applyBorder="1" applyAlignment="1">
      <alignment horizontal="right" vertical="center"/>
    </xf>
    <xf numFmtId="0" fontId="13" fillId="0" borderId="3" xfId="0" applyFont="1" applyFill="1" applyBorder="1" applyAlignment="1">
      <alignment vertical="center"/>
    </xf>
    <xf numFmtId="3" fontId="16" fillId="4" borderId="3" xfId="0" applyNumberFormat="1" applyFont="1" applyFill="1" applyBorder="1" applyAlignment="1">
      <alignment horizontal="right" vertical="center"/>
    </xf>
    <xf numFmtId="0" fontId="13" fillId="0" borderId="1" xfId="0" applyFont="1" applyFill="1" applyBorder="1" applyAlignment="1">
      <alignment horizontal="left" vertical="center" wrapText="1"/>
    </xf>
    <xf numFmtId="0" fontId="13" fillId="0" borderId="10" xfId="0" applyFont="1" applyFill="1" applyBorder="1" applyAlignment="1">
      <alignment vertical="center"/>
    </xf>
    <xf numFmtId="0" fontId="16" fillId="0" borderId="3" xfId="0" applyFont="1" applyFill="1" applyBorder="1" applyAlignment="1">
      <alignment vertical="center"/>
    </xf>
    <xf numFmtId="0" fontId="18" fillId="0" borderId="6" xfId="0" applyNumberFormat="1" applyFont="1" applyFill="1" applyBorder="1" applyAlignment="1">
      <alignment horizontal="right" vertical="center"/>
    </xf>
    <xf numFmtId="0" fontId="18" fillId="0" borderId="2" xfId="0" applyNumberFormat="1" applyFont="1" applyFill="1" applyBorder="1" applyAlignment="1">
      <alignment horizontal="right" vertical="center"/>
    </xf>
    <xf numFmtId="0" fontId="4" fillId="0" borderId="0" xfId="0" applyFont="1" applyAlignment="1">
      <alignment horizontal="left" vertical="center"/>
    </xf>
    <xf numFmtId="164" fontId="16" fillId="0" borderId="0" xfId="0" applyNumberFormat="1" applyFont="1" applyFill="1" applyBorder="1" applyAlignment="1">
      <alignment horizontal="right" vertical="center"/>
    </xf>
    <xf numFmtId="0" fontId="0" fillId="0" borderId="9" xfId="0" applyBorder="1"/>
    <xf numFmtId="3" fontId="18" fillId="0" borderId="0" xfId="0" applyNumberFormat="1" applyFont="1" applyFill="1" applyBorder="1" applyAlignment="1">
      <alignment horizontal="left" vertical="center"/>
    </xf>
    <xf numFmtId="3" fontId="18" fillId="0" borderId="5" xfId="0" applyNumberFormat="1" applyFont="1" applyFill="1" applyBorder="1" applyAlignment="1">
      <alignment horizontal="left" vertical="center"/>
    </xf>
    <xf numFmtId="0" fontId="16" fillId="0" borderId="1" xfId="0" applyFont="1" applyFill="1" applyBorder="1" applyAlignment="1">
      <alignment horizontal="right" wrapText="1"/>
    </xf>
    <xf numFmtId="0" fontId="13" fillId="0" borderId="1" xfId="0" applyFont="1" applyFill="1" applyBorder="1" applyAlignment="1">
      <alignment horizontal="right" wrapText="1"/>
    </xf>
    <xf numFmtId="3" fontId="18" fillId="0" borderId="3" xfId="0" applyNumberFormat="1" applyFont="1" applyFill="1" applyBorder="1" applyAlignment="1">
      <alignment horizontal="left" vertical="center"/>
    </xf>
    <xf numFmtId="0" fontId="3" fillId="0" borderId="0" xfId="0" applyFont="1" applyAlignment="1">
      <alignment horizontal="left" vertical="center"/>
    </xf>
    <xf numFmtId="0" fontId="12" fillId="5" borderId="1" xfId="0" applyFont="1" applyFill="1" applyBorder="1" applyAlignment="1">
      <alignment horizontal="right"/>
    </xf>
    <xf numFmtId="0" fontId="12" fillId="0" borderId="1" xfId="0" applyFont="1" applyFill="1" applyBorder="1" applyAlignment="1">
      <alignment horizontal="right"/>
    </xf>
    <xf numFmtId="0" fontId="13" fillId="0" borderId="0" xfId="0" applyFont="1" applyFill="1" applyBorder="1" applyAlignment="1">
      <alignment horizontal="left" wrapText="1"/>
    </xf>
    <xf numFmtId="0" fontId="13" fillId="0" borderId="2" xfId="0" applyFont="1" applyFill="1" applyBorder="1" applyAlignment="1">
      <alignment horizontal="left" wrapText="1"/>
    </xf>
    <xf numFmtId="0" fontId="13" fillId="0" borderId="8" xfId="0" applyFont="1" applyFill="1" applyBorder="1" applyAlignment="1">
      <alignment horizontal="left" wrapText="1"/>
    </xf>
    <xf numFmtId="0" fontId="16" fillId="0" borderId="9" xfId="0" applyFont="1" applyFill="1" applyBorder="1" applyAlignment="1">
      <alignment horizontal="left" wrapText="1"/>
    </xf>
    <xf numFmtId="0" fontId="13" fillId="0" borderId="4" xfId="0" applyFont="1" applyFill="1" applyBorder="1" applyAlignment="1">
      <alignment horizontal="left" wrapText="1"/>
    </xf>
    <xf numFmtId="0" fontId="16" fillId="0" borderId="2" xfId="0" applyFont="1" applyFill="1" applyBorder="1" applyAlignment="1">
      <alignment horizontal="left" wrapText="1"/>
    </xf>
    <xf numFmtId="0" fontId="13" fillId="0" borderId="10" xfId="0" applyFont="1" applyFill="1" applyBorder="1" applyAlignment="1">
      <alignment horizontal="left" wrapText="1"/>
    </xf>
    <xf numFmtId="0" fontId="16" fillId="0" borderId="10" xfId="0" applyFont="1" applyFill="1" applyBorder="1" applyAlignment="1">
      <alignment horizontal="left" wrapText="1"/>
    </xf>
    <xf numFmtId="0" fontId="16" fillId="0" borderId="0" xfId="0" applyFont="1" applyFill="1" applyBorder="1" applyAlignment="1">
      <alignment horizontal="left" wrapText="1"/>
    </xf>
    <xf numFmtId="0" fontId="16" fillId="0" borderId="1" xfId="0" applyFont="1" applyFill="1" applyBorder="1" applyAlignment="1">
      <alignment horizontal="left" wrapText="1"/>
    </xf>
    <xf numFmtId="3" fontId="16" fillId="4" borderId="0" xfId="0" applyNumberFormat="1" applyFont="1" applyFill="1" applyBorder="1" applyAlignment="1">
      <alignment horizontal="right"/>
    </xf>
    <xf numFmtId="3" fontId="16" fillId="0" borderId="0" xfId="0" applyNumberFormat="1" applyFont="1" applyFill="1" applyBorder="1" applyAlignment="1">
      <alignment horizontal="right"/>
    </xf>
    <xf numFmtId="3" fontId="13" fillId="4" borderId="2" xfId="0" applyNumberFormat="1" applyFont="1" applyFill="1" applyBorder="1" applyAlignment="1">
      <alignment horizontal="right"/>
    </xf>
    <xf numFmtId="3" fontId="13" fillId="0" borderId="2" xfId="0" applyNumberFormat="1" applyFont="1" applyFill="1" applyBorder="1" applyAlignment="1">
      <alignment horizontal="right"/>
    </xf>
    <xf numFmtId="3" fontId="13" fillId="4" borderId="8" xfId="0" applyNumberFormat="1" applyFont="1" applyFill="1" applyBorder="1" applyAlignment="1">
      <alignment horizontal="right"/>
    </xf>
    <xf numFmtId="3" fontId="13" fillId="0" borderId="8" xfId="0" applyNumberFormat="1" applyFont="1" applyFill="1" applyBorder="1" applyAlignment="1">
      <alignment horizontal="right"/>
    </xf>
    <xf numFmtId="3" fontId="16" fillId="0" borderId="1" xfId="0" applyNumberFormat="1" applyFont="1" applyFill="1" applyBorder="1" applyAlignment="1">
      <alignment horizontal="right"/>
    </xf>
    <xf numFmtId="3" fontId="16" fillId="4" borderId="9" xfId="0" applyNumberFormat="1" applyFont="1" applyFill="1" applyBorder="1" applyAlignment="1">
      <alignment horizontal="right"/>
    </xf>
    <xf numFmtId="3" fontId="13" fillId="0" borderId="9" xfId="0" applyNumberFormat="1" applyFont="1" applyFill="1" applyBorder="1" applyAlignment="1">
      <alignment horizontal="right"/>
    </xf>
    <xf numFmtId="3" fontId="13" fillId="4" borderId="4" xfId="0" applyNumberFormat="1" applyFont="1" applyFill="1" applyBorder="1" applyAlignment="1">
      <alignment horizontal="right"/>
    </xf>
    <xf numFmtId="3" fontId="13" fillId="0" borderId="4" xfId="0" applyNumberFormat="1" applyFont="1" applyFill="1" applyBorder="1" applyAlignment="1">
      <alignment horizontal="right"/>
    </xf>
    <xf numFmtId="3" fontId="16" fillId="4" borderId="2" xfId="0" applyNumberFormat="1" applyFont="1" applyFill="1" applyBorder="1" applyAlignment="1">
      <alignment horizontal="right"/>
    </xf>
    <xf numFmtId="3" fontId="16" fillId="0" borderId="2" xfId="0" applyNumberFormat="1" applyFont="1" applyFill="1" applyBorder="1" applyAlignment="1">
      <alignment horizontal="right"/>
    </xf>
    <xf numFmtId="3" fontId="13" fillId="4" borderId="10" xfId="0" applyNumberFormat="1" applyFont="1" applyFill="1" applyBorder="1" applyAlignment="1">
      <alignment horizontal="right"/>
    </xf>
    <xf numFmtId="3" fontId="13" fillId="0" borderId="10" xfId="0" applyNumberFormat="1" applyFont="1" applyFill="1" applyBorder="1" applyAlignment="1">
      <alignment horizontal="right"/>
    </xf>
    <xf numFmtId="3" fontId="16" fillId="0" borderId="9" xfId="0" applyNumberFormat="1" applyFont="1" applyFill="1" applyBorder="1" applyAlignment="1">
      <alignment horizontal="right"/>
    </xf>
    <xf numFmtId="3" fontId="13" fillId="0" borderId="0" xfId="0" applyNumberFormat="1" applyFont="1" applyFill="1" applyBorder="1" applyAlignment="1">
      <alignment horizontal="right"/>
    </xf>
    <xf numFmtId="3" fontId="13" fillId="3" borderId="0" xfId="0" applyNumberFormat="1" applyFont="1" applyFill="1" applyBorder="1" applyAlignment="1">
      <alignment horizontal="right"/>
    </xf>
    <xf numFmtId="3" fontId="13" fillId="3" borderId="10" xfId="0" applyNumberFormat="1" applyFont="1" applyFill="1" applyBorder="1" applyAlignment="1">
      <alignment horizontal="right"/>
    </xf>
    <xf numFmtId="3" fontId="16" fillId="3" borderId="10" xfId="0" applyNumberFormat="1" applyFont="1" applyFill="1" applyBorder="1" applyAlignment="1">
      <alignment horizontal="right"/>
    </xf>
    <xf numFmtId="3" fontId="13" fillId="4" borderId="0" xfId="0" applyNumberFormat="1" applyFont="1" applyFill="1" applyBorder="1" applyAlignment="1">
      <alignment horizontal="right"/>
    </xf>
    <xf numFmtId="0" fontId="3" fillId="0" borderId="0" xfId="0" applyFont="1" applyAlignment="1">
      <alignment vertical="center"/>
    </xf>
    <xf numFmtId="0" fontId="3" fillId="0" borderId="0" xfId="0" applyFont="1"/>
    <xf numFmtId="0" fontId="2" fillId="0" borderId="0" xfId="0" applyFont="1" applyAlignment="1"/>
    <xf numFmtId="0" fontId="13" fillId="0" borderId="2" xfId="0" applyFont="1" applyBorder="1" applyAlignment="1">
      <alignment vertical="center" wrapText="1"/>
    </xf>
    <xf numFmtId="9" fontId="13" fillId="0" borderId="2" xfId="1" quotePrefix="1" applyFont="1" applyFill="1" applyBorder="1" applyAlignment="1">
      <alignment horizontal="right"/>
    </xf>
    <xf numFmtId="0" fontId="17" fillId="0" borderId="0" xfId="2" applyFont="1" applyBorder="1" applyAlignment="1">
      <alignment vertical="top"/>
    </xf>
    <xf numFmtId="0" fontId="11" fillId="0" borderId="0" xfId="0" applyFont="1" applyBorder="1"/>
    <xf numFmtId="0" fontId="12" fillId="0" borderId="0" xfId="0" applyFont="1" applyBorder="1" applyAlignment="1">
      <alignment vertical="top"/>
    </xf>
    <xf numFmtId="0" fontId="11" fillId="0" borderId="0" xfId="0" applyFont="1" applyBorder="1" applyAlignment="1">
      <alignment vertical="top"/>
    </xf>
    <xf numFmtId="0" fontId="2" fillId="0" borderId="0"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xf numFmtId="0" fontId="6" fillId="0" borderId="0" xfId="0" applyFont="1" applyFill="1" applyBorder="1" applyAlignment="1">
      <alignment vertical="top" wrapText="1"/>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11" fillId="0" borderId="0" xfId="0" applyFont="1" applyBorder="1" applyAlignment="1">
      <alignment vertical="center"/>
    </xf>
    <xf numFmtId="0" fontId="23" fillId="0" borderId="0" xfId="0" applyFont="1" applyFill="1" applyBorder="1" applyAlignment="1">
      <alignment vertical="center"/>
    </xf>
    <xf numFmtId="3" fontId="16" fillId="0" borderId="0" xfId="0" applyNumberFormat="1" applyFont="1" applyFill="1" applyBorder="1" applyAlignment="1">
      <alignment horizontal="right" vertical="center" wrapText="1"/>
    </xf>
    <xf numFmtId="0" fontId="23" fillId="0" borderId="0" xfId="0" applyFont="1" applyFill="1" applyBorder="1" applyAlignment="1">
      <alignment vertical="center" wrapText="1"/>
    </xf>
    <xf numFmtId="0" fontId="5" fillId="0" borderId="0" xfId="0" applyFont="1" applyBorder="1" applyAlignment="1">
      <alignment horizontal="left" vertical="center"/>
    </xf>
    <xf numFmtId="0" fontId="27" fillId="0" borderId="0" xfId="0" applyFont="1" applyBorder="1" applyAlignment="1">
      <alignment vertical="top"/>
    </xf>
    <xf numFmtId="0" fontId="28" fillId="0" borderId="0" xfId="0" applyFont="1" applyBorder="1" applyAlignment="1">
      <alignment horizontal="left" vertical="top" indent="25"/>
    </xf>
    <xf numFmtId="0" fontId="10" fillId="0" borderId="0" xfId="2" applyAlignment="1">
      <alignment horizontal="center"/>
    </xf>
    <xf numFmtId="0" fontId="0" fillId="0" borderId="1" xfId="0" applyBorder="1" applyAlignment="1">
      <alignment horizontal="right" wrapText="1"/>
    </xf>
    <xf numFmtId="3" fontId="16" fillId="6" borderId="0" xfId="6" applyNumberFormat="1" applyFont="1" applyFill="1" applyBorder="1" applyAlignment="1">
      <alignment horizontal="right" vertical="center"/>
    </xf>
    <xf numFmtId="3" fontId="16" fillId="0" borderId="0" xfId="6" applyNumberFormat="1" applyFont="1" applyFill="1" applyBorder="1" applyAlignment="1">
      <alignment horizontal="right" vertical="center"/>
    </xf>
    <xf numFmtId="9" fontId="16" fillId="0" borderId="4" xfId="1" applyFont="1" applyFill="1" applyBorder="1" applyAlignment="1">
      <alignment horizontal="right" vertical="center"/>
    </xf>
    <xf numFmtId="3" fontId="13" fillId="6" borderId="2" xfId="6" applyNumberFormat="1" applyFont="1" applyFill="1" applyBorder="1" applyAlignment="1">
      <alignment horizontal="right" vertical="center"/>
    </xf>
    <xf numFmtId="3" fontId="13" fillId="0" borderId="2" xfId="6" applyNumberFormat="1" applyFont="1" applyFill="1" applyBorder="1" applyAlignment="1">
      <alignment horizontal="right" vertical="center"/>
    </xf>
    <xf numFmtId="9" fontId="13" fillId="0" borderId="4" xfId="1" applyFont="1" applyFill="1" applyBorder="1" applyAlignment="1">
      <alignment horizontal="right" vertical="center"/>
    </xf>
    <xf numFmtId="3" fontId="13" fillId="6" borderId="8" xfId="6" applyNumberFormat="1" applyFont="1" applyFill="1" applyBorder="1" applyAlignment="1">
      <alignment horizontal="right" vertical="center"/>
    </xf>
    <xf numFmtId="3" fontId="13" fillId="0" borderId="8" xfId="6" applyNumberFormat="1" applyFont="1" applyFill="1" applyBorder="1" applyAlignment="1">
      <alignment horizontal="right" vertical="center"/>
    </xf>
    <xf numFmtId="9" fontId="13" fillId="0" borderId="8" xfId="1" applyFont="1" applyFill="1" applyBorder="1" applyAlignment="1">
      <alignment horizontal="right" vertical="center"/>
    </xf>
    <xf numFmtId="3" fontId="16" fillId="6" borderId="1" xfId="6" applyNumberFormat="1" applyFont="1" applyFill="1" applyBorder="1" applyAlignment="1">
      <alignment horizontal="right" vertical="center"/>
    </xf>
    <xf numFmtId="3" fontId="16" fillId="0" borderId="1" xfId="6" applyNumberFormat="1" applyFont="1" applyFill="1" applyBorder="1" applyAlignment="1">
      <alignment horizontal="right" vertical="center"/>
    </xf>
    <xf numFmtId="9" fontId="16" fillId="0" borderId="1" xfId="1" applyFont="1" applyFill="1" applyBorder="1" applyAlignment="1">
      <alignment horizontal="right" vertical="center"/>
    </xf>
    <xf numFmtId="3" fontId="16" fillId="6" borderId="11" xfId="6" applyNumberFormat="1" applyFont="1" applyFill="1" applyBorder="1" applyAlignment="1">
      <alignment horizontal="right" vertical="center"/>
    </xf>
    <xf numFmtId="3" fontId="16" fillId="0" borderId="11" xfId="6" applyNumberFormat="1" applyFont="1" applyFill="1" applyBorder="1" applyAlignment="1">
      <alignment horizontal="right" vertical="center"/>
    </xf>
    <xf numFmtId="9" fontId="16" fillId="0" borderId="11" xfId="1" applyFont="1" applyFill="1" applyBorder="1" applyAlignment="1">
      <alignment horizontal="right" vertical="center"/>
    </xf>
    <xf numFmtId="3" fontId="13" fillId="6" borderId="4" xfId="6" applyNumberFormat="1" applyFont="1" applyFill="1" applyBorder="1" applyAlignment="1">
      <alignment horizontal="right" vertical="center"/>
    </xf>
    <xf numFmtId="3" fontId="13" fillId="0" borderId="4" xfId="6" applyNumberFormat="1" applyFont="1" applyFill="1" applyBorder="1" applyAlignment="1">
      <alignment horizontal="right" vertical="center"/>
    </xf>
    <xf numFmtId="3" fontId="16" fillId="6" borderId="2" xfId="6" applyNumberFormat="1" applyFont="1" applyFill="1" applyBorder="1" applyAlignment="1">
      <alignment horizontal="right" vertical="center"/>
    </xf>
    <xf numFmtId="3" fontId="16" fillId="0" borderId="2" xfId="6" applyNumberFormat="1" applyFont="1" applyFill="1" applyBorder="1" applyAlignment="1">
      <alignment horizontal="right" vertical="center"/>
    </xf>
    <xf numFmtId="3" fontId="13" fillId="6" borderId="10" xfId="6" applyNumberFormat="1" applyFont="1" applyFill="1" applyBorder="1" applyAlignment="1">
      <alignment horizontal="right" vertical="center"/>
    </xf>
    <xf numFmtId="3" fontId="13" fillId="0" borderId="10" xfId="6" applyNumberFormat="1" applyFont="1" applyFill="1" applyBorder="1" applyAlignment="1">
      <alignment horizontal="right" vertical="center"/>
    </xf>
    <xf numFmtId="9" fontId="13" fillId="0" borderId="10" xfId="1" applyFont="1" applyFill="1" applyBorder="1" applyAlignment="1">
      <alignment horizontal="right" vertical="center"/>
    </xf>
    <xf numFmtId="3" fontId="16" fillId="7" borderId="9" xfId="6" applyNumberFormat="1" applyFont="1" applyFill="1" applyBorder="1" applyAlignment="1">
      <alignment horizontal="right" vertical="center"/>
    </xf>
    <xf numFmtId="3" fontId="16" fillId="0" borderId="9" xfId="6" applyNumberFormat="1" applyFont="1" applyFill="1" applyBorder="1" applyAlignment="1">
      <alignment horizontal="right" vertical="center"/>
    </xf>
    <xf numFmtId="9" fontId="16" fillId="0" borderId="9" xfId="1" applyFont="1" applyFill="1" applyBorder="1" applyAlignment="1">
      <alignment horizontal="right" vertical="center"/>
    </xf>
    <xf numFmtId="3" fontId="13" fillId="6" borderId="0" xfId="6" applyNumberFormat="1" applyFont="1" applyFill="1" applyBorder="1" applyAlignment="1">
      <alignment horizontal="right" vertical="center"/>
    </xf>
    <xf numFmtId="3" fontId="13" fillId="0" borderId="0" xfId="6" applyNumberFormat="1" applyFont="1" applyFill="1" applyBorder="1" applyAlignment="1">
      <alignment horizontal="right" vertical="center"/>
    </xf>
    <xf numFmtId="3" fontId="16" fillId="6" borderId="9" xfId="6" applyNumberFormat="1" applyFont="1" applyFill="1" applyBorder="1" applyAlignment="1">
      <alignment horizontal="right" vertical="center"/>
    </xf>
    <xf numFmtId="3" fontId="7" fillId="0" borderId="0" xfId="6" applyNumberFormat="1" applyFont="1" applyFill="1" applyBorder="1"/>
    <xf numFmtId="9" fontId="7" fillId="0" borderId="0" xfId="1" applyFont="1" applyBorder="1"/>
    <xf numFmtId="9" fontId="16" fillId="0" borderId="10" xfId="1" applyFont="1" applyFill="1" applyBorder="1" applyAlignment="1">
      <alignment horizontal="right" vertical="center"/>
    </xf>
    <xf numFmtId="3" fontId="1" fillId="0" borderId="0" xfId="6" applyNumberFormat="1" applyFont="1" applyFill="1" applyBorder="1"/>
    <xf numFmtId="3" fontId="16" fillId="7" borderId="2" xfId="6" applyNumberFormat="1" applyFont="1" applyFill="1" applyBorder="1" applyAlignment="1">
      <alignment horizontal="right" vertical="center"/>
    </xf>
    <xf numFmtId="3" fontId="13" fillId="2" borderId="10" xfId="6" quotePrefix="1" applyNumberFormat="1" applyFont="1" applyFill="1" applyBorder="1" applyAlignment="1">
      <alignment horizontal="right" vertical="center"/>
    </xf>
    <xf numFmtId="3" fontId="13" fillId="2" borderId="10" xfId="6" applyNumberFormat="1" applyFont="1" applyFill="1" applyBorder="1" applyAlignment="1">
      <alignment horizontal="right" vertical="center"/>
    </xf>
    <xf numFmtId="3" fontId="16" fillId="6" borderId="10" xfId="6" applyNumberFormat="1" applyFont="1" applyFill="1" applyBorder="1" applyAlignment="1">
      <alignment horizontal="right" vertical="center"/>
    </xf>
    <xf numFmtId="3" fontId="16" fillId="0" borderId="10" xfId="6" applyNumberFormat="1" applyFont="1" applyFill="1" applyBorder="1" applyAlignment="1">
      <alignment horizontal="right" vertical="center"/>
    </xf>
    <xf numFmtId="3" fontId="13" fillId="7" borderId="10" xfId="6" applyNumberFormat="1" applyFont="1" applyFill="1" applyBorder="1" applyAlignment="1">
      <alignment horizontal="right" vertical="center"/>
    </xf>
    <xf numFmtId="0" fontId="1" fillId="0" borderId="0" xfId="0" applyFont="1"/>
    <xf numFmtId="0" fontId="13" fillId="0" borderId="9" xfId="6" applyFont="1" applyFill="1" applyBorder="1" applyAlignment="1">
      <alignment horizontal="left" vertical="center" wrapText="1"/>
    </xf>
    <xf numFmtId="0" fontId="16" fillId="0" borderId="0" xfId="6" applyFont="1" applyFill="1" applyBorder="1" applyAlignment="1">
      <alignment vertical="center"/>
    </xf>
    <xf numFmtId="0" fontId="16" fillId="0" borderId="1" xfId="6" applyFont="1" applyFill="1" applyBorder="1" applyAlignment="1">
      <alignment vertical="center"/>
    </xf>
    <xf numFmtId="0" fontId="16" fillId="0" borderId="11" xfId="6" applyFont="1" applyFill="1" applyBorder="1" applyAlignment="1">
      <alignment horizontal="left" vertical="center"/>
    </xf>
    <xf numFmtId="0" fontId="13" fillId="0" borderId="4" xfId="6" applyFont="1" applyFill="1" applyBorder="1" applyAlignment="1">
      <alignment horizontal="left" vertical="center" wrapText="1"/>
    </xf>
    <xf numFmtId="0" fontId="16" fillId="0" borderId="2" xfId="6" applyFont="1" applyFill="1" applyBorder="1" applyAlignment="1">
      <alignment horizontal="left" vertical="center" wrapText="1"/>
    </xf>
    <xf numFmtId="0" fontId="13" fillId="0" borderId="10" xfId="6" applyFont="1" applyFill="1" applyBorder="1" applyAlignment="1">
      <alignment horizontal="left" vertical="center" wrapText="1"/>
    </xf>
    <xf numFmtId="0" fontId="16" fillId="0" borderId="9" xfId="6" applyFont="1" applyFill="1" applyBorder="1" applyAlignment="1">
      <alignment horizontal="left" vertical="center" wrapText="1"/>
    </xf>
    <xf numFmtId="0" fontId="13" fillId="0" borderId="0" xfId="6" applyFont="1" applyFill="1" applyBorder="1" applyAlignment="1">
      <alignment horizontal="left" vertical="center" wrapText="1"/>
    </xf>
    <xf numFmtId="0" fontId="16" fillId="0" borderId="0" xfId="6" applyFont="1" applyFill="1" applyBorder="1" applyAlignment="1">
      <alignment horizontal="left" vertical="center" wrapText="1"/>
    </xf>
    <xf numFmtId="0" fontId="16" fillId="0" borderId="11" xfId="6" applyFont="1" applyFill="1" applyBorder="1" applyAlignment="1">
      <alignment horizontal="left" vertical="center" wrapText="1"/>
    </xf>
    <xf numFmtId="0" fontId="16" fillId="0" borderId="9" xfId="6" applyFont="1" applyFill="1" applyBorder="1" applyAlignment="1">
      <alignment horizontal="left" vertical="center"/>
    </xf>
    <xf numFmtId="0" fontId="13" fillId="0" borderId="0" xfId="6" applyFont="1" applyFill="1" applyBorder="1" applyAlignment="1">
      <alignment horizontal="left" wrapText="1"/>
    </xf>
    <xf numFmtId="0" fontId="13" fillId="0" borderId="2" xfId="6" applyFont="1" applyFill="1" applyBorder="1" applyAlignment="1">
      <alignment horizontal="left" vertical="center" wrapText="1"/>
    </xf>
    <xf numFmtId="0" fontId="13" fillId="2" borderId="2" xfId="6" applyFont="1" applyFill="1" applyBorder="1" applyAlignment="1">
      <alignment horizontal="left" vertical="center" wrapText="1"/>
    </xf>
    <xf numFmtId="0" fontId="16" fillId="0" borderId="10" xfId="6" applyFont="1" applyFill="1" applyBorder="1" applyAlignment="1">
      <alignment horizontal="left" vertical="center" wrapText="1"/>
    </xf>
    <xf numFmtId="0" fontId="13" fillId="0" borderId="1" xfId="6" applyFont="1" applyFill="1" applyBorder="1" applyAlignment="1">
      <alignment horizontal="left" vertical="center" wrapText="1"/>
    </xf>
    <xf numFmtId="0" fontId="12" fillId="6" borderId="1" xfId="6" applyFont="1" applyFill="1" applyBorder="1" applyAlignment="1">
      <alignment horizontal="right" wrapText="1"/>
    </xf>
    <xf numFmtId="0" fontId="12" fillId="0" borderId="1" xfId="6" applyFont="1" applyFill="1" applyBorder="1" applyAlignment="1">
      <alignment horizontal="right" wrapText="1"/>
    </xf>
    <xf numFmtId="0" fontId="0" fillId="0" borderId="0" xfId="0" applyAlignment="1">
      <alignment wrapText="1"/>
    </xf>
    <xf numFmtId="1" fontId="16" fillId="6" borderId="0" xfId="6" applyNumberFormat="1" applyFont="1" applyFill="1" applyBorder="1" applyAlignment="1">
      <alignment wrapText="1"/>
    </xf>
    <xf numFmtId="0" fontId="12" fillId="0" borderId="0" xfId="0" applyFont="1" applyFill="1" applyBorder="1" applyAlignment="1">
      <alignment wrapText="1"/>
    </xf>
    <xf numFmtId="0" fontId="12" fillId="0" borderId="11" xfId="0" applyFont="1" applyFill="1" applyBorder="1"/>
    <xf numFmtId="3" fontId="12" fillId="6" borderId="11" xfId="0" applyNumberFormat="1" applyFont="1" applyFill="1" applyBorder="1"/>
    <xf numFmtId="3" fontId="12" fillId="0" borderId="11" xfId="0" applyNumberFormat="1" applyFont="1" applyFill="1" applyBorder="1"/>
    <xf numFmtId="9" fontId="12" fillId="0" borderId="11" xfId="0" applyNumberFormat="1" applyFont="1" applyBorder="1"/>
    <xf numFmtId="0" fontId="0" fillId="0" borderId="4" xfId="0" applyFill="1" applyBorder="1"/>
    <xf numFmtId="0" fontId="0" fillId="0" borderId="10" xfId="0" applyFill="1" applyBorder="1"/>
    <xf numFmtId="3" fontId="0" fillId="6" borderId="10" xfId="0" applyNumberFormat="1" applyFill="1" applyBorder="1" applyAlignment="1">
      <alignment horizontal="right"/>
    </xf>
    <xf numFmtId="0" fontId="12" fillId="0" borderId="9" xfId="0" applyFont="1" applyFill="1" applyBorder="1"/>
    <xf numFmtId="3" fontId="12" fillId="6" borderId="9" xfId="0" applyNumberFormat="1" applyFont="1" applyFill="1" applyBorder="1"/>
    <xf numFmtId="3" fontId="12" fillId="0" borderId="9" xfId="0" applyNumberFormat="1" applyFont="1" applyFill="1" applyBorder="1"/>
    <xf numFmtId="9" fontId="12" fillId="0" borderId="9" xfId="0" applyNumberFormat="1" applyFont="1" applyFill="1" applyBorder="1"/>
    <xf numFmtId="9" fontId="12" fillId="0" borderId="9" xfId="0" applyNumberFormat="1" applyFont="1" applyBorder="1"/>
    <xf numFmtId="0" fontId="0" fillId="0" borderId="0" xfId="0" applyFill="1" applyBorder="1"/>
    <xf numFmtId="3" fontId="0" fillId="0" borderId="0" xfId="0" applyNumberFormat="1" applyFill="1" applyBorder="1"/>
    <xf numFmtId="0" fontId="0" fillId="0" borderId="0" xfId="0" applyFill="1"/>
    <xf numFmtId="9" fontId="12" fillId="0" borderId="11" xfId="0" applyNumberFormat="1" applyFont="1" applyFill="1" applyBorder="1"/>
    <xf numFmtId="3" fontId="0" fillId="6" borderId="4" xfId="0" applyNumberFormat="1" applyFill="1" applyBorder="1"/>
    <xf numFmtId="3" fontId="0" fillId="0" borderId="4" xfId="0" applyNumberFormat="1" applyFill="1" applyBorder="1" applyAlignment="1">
      <alignment horizontal="right"/>
    </xf>
    <xf numFmtId="0" fontId="0" fillId="0" borderId="2" xfId="0" applyFill="1" applyBorder="1"/>
    <xf numFmtId="3" fontId="0" fillId="6" borderId="2" xfId="0" applyNumberFormat="1" applyFill="1" applyBorder="1"/>
    <xf numFmtId="3" fontId="0" fillId="0" borderId="2" xfId="0" applyNumberFormat="1" applyFill="1" applyBorder="1" applyAlignment="1">
      <alignment horizontal="right"/>
    </xf>
    <xf numFmtId="3" fontId="0" fillId="0" borderId="10" xfId="0" applyNumberFormat="1" applyFill="1" applyBorder="1" applyAlignment="1">
      <alignment horizontal="right"/>
    </xf>
    <xf numFmtId="3" fontId="0" fillId="6" borderId="0" xfId="0" applyNumberFormat="1" applyFill="1" applyBorder="1"/>
    <xf numFmtId="0" fontId="12" fillId="0" borderId="4" xfId="0" applyFont="1" applyFill="1" applyBorder="1"/>
    <xf numFmtId="0" fontId="11" fillId="0" borderId="1" xfId="0" applyFont="1" applyBorder="1"/>
    <xf numFmtId="1" fontId="16" fillId="6" borderId="1" xfId="6" applyNumberFormat="1" applyFont="1" applyFill="1" applyBorder="1" applyAlignment="1">
      <alignment wrapText="1"/>
    </xf>
    <xf numFmtId="0" fontId="12" fillId="0" borderId="1" xfId="0" applyFont="1" applyFill="1" applyBorder="1" applyAlignment="1">
      <alignment wrapText="1"/>
    </xf>
    <xf numFmtId="0" fontId="0" fillId="0" borderId="1" xfId="0" applyBorder="1" applyAlignment="1">
      <alignment wrapText="1"/>
    </xf>
    <xf numFmtId="0" fontId="0" fillId="0" borderId="9" xfId="0" applyFill="1" applyBorder="1" applyAlignment="1">
      <alignment horizontal="right" wrapText="1"/>
    </xf>
    <xf numFmtId="0" fontId="0" fillId="0" borderId="1" xfId="0" applyFill="1" applyBorder="1" applyAlignment="1">
      <alignment horizontal="right" wrapText="1"/>
    </xf>
    <xf numFmtId="0" fontId="16" fillId="0" borderId="1" xfId="6" applyFont="1" applyFill="1" applyBorder="1" applyAlignment="1">
      <alignment horizontal="left" vertical="center"/>
    </xf>
    <xf numFmtId="0" fontId="12" fillId="7" borderId="1" xfId="6" applyFont="1" applyFill="1" applyBorder="1" applyAlignment="1">
      <alignment horizontal="right" wrapText="1"/>
    </xf>
    <xf numFmtId="0" fontId="13" fillId="0" borderId="8" xfId="6" applyFont="1" applyFill="1" applyBorder="1" applyAlignment="1">
      <alignment horizontal="left" vertical="center" wrapText="1"/>
    </xf>
    <xf numFmtId="0" fontId="31" fillId="0" borderId="0" xfId="6" applyFont="1" applyFill="1" applyBorder="1" applyAlignment="1">
      <alignment horizontal="left" vertical="center"/>
    </xf>
    <xf numFmtId="0" fontId="1" fillId="0" borderId="4" xfId="0" applyFont="1" applyFill="1" applyBorder="1"/>
    <xf numFmtId="0" fontId="1" fillId="0" borderId="10" xfId="0" applyFont="1" applyFill="1" applyBorder="1"/>
    <xf numFmtId="0" fontId="1" fillId="0" borderId="0" xfId="0" applyFont="1" applyFill="1" applyBorder="1"/>
    <xf numFmtId="0" fontId="1" fillId="0" borderId="2" xfId="0" applyFont="1" applyFill="1" applyBorder="1"/>
    <xf numFmtId="0" fontId="1" fillId="0" borderId="9" xfId="0" applyFont="1" applyBorder="1" applyAlignment="1">
      <alignment horizontal="right" wrapText="1"/>
    </xf>
    <xf numFmtId="3" fontId="1" fillId="6" borderId="4" xfId="0" applyNumberFormat="1" applyFont="1" applyFill="1" applyBorder="1" applyAlignment="1">
      <alignment horizontal="right"/>
    </xf>
    <xf numFmtId="3" fontId="1" fillId="0" borderId="4" xfId="0" applyNumberFormat="1" applyFont="1" applyFill="1" applyBorder="1"/>
    <xf numFmtId="0" fontId="1" fillId="0" borderId="4" xfId="0" applyFont="1" applyBorder="1"/>
    <xf numFmtId="3" fontId="1" fillId="6" borderId="10" xfId="0" applyNumberFormat="1" applyFont="1" applyFill="1" applyBorder="1" applyAlignment="1">
      <alignment horizontal="right"/>
    </xf>
    <xf numFmtId="3" fontId="1" fillId="0" borderId="10" xfId="0" applyNumberFormat="1" applyFont="1" applyFill="1" applyBorder="1"/>
    <xf numFmtId="0" fontId="1" fillId="0" borderId="10" xfId="0" applyFont="1" applyBorder="1"/>
    <xf numFmtId="3" fontId="1" fillId="6" borderId="0" xfId="0" applyNumberFormat="1" applyFont="1" applyFill="1" applyBorder="1" applyAlignment="1">
      <alignment horizontal="right"/>
    </xf>
    <xf numFmtId="3" fontId="1" fillId="0" borderId="0" xfId="0" applyNumberFormat="1" applyFont="1" applyFill="1" applyBorder="1"/>
    <xf numFmtId="0" fontId="1" fillId="0" borderId="0" xfId="0" applyFont="1" applyBorder="1"/>
    <xf numFmtId="0" fontId="1" fillId="0" borderId="0" xfId="0" applyFont="1" applyFill="1"/>
    <xf numFmtId="3" fontId="1" fillId="6" borderId="4" xfId="0" applyNumberFormat="1" applyFont="1" applyFill="1" applyBorder="1"/>
    <xf numFmtId="3" fontId="1" fillId="0" borderId="4" xfId="0" applyNumberFormat="1" applyFont="1" applyFill="1" applyBorder="1" applyAlignment="1">
      <alignment horizontal="right"/>
    </xf>
    <xf numFmtId="3" fontId="1" fillId="6" borderId="2" xfId="0" applyNumberFormat="1" applyFont="1" applyFill="1" applyBorder="1" applyAlignment="1">
      <alignment horizontal="right"/>
    </xf>
    <xf numFmtId="3" fontId="1" fillId="0" borderId="2" xfId="0" applyNumberFormat="1" applyFont="1" applyFill="1" applyBorder="1"/>
    <xf numFmtId="0" fontId="1" fillId="0" borderId="2" xfId="0" applyFont="1" applyBorder="1"/>
    <xf numFmtId="3" fontId="1" fillId="6" borderId="2" xfId="0" applyNumberFormat="1" applyFont="1" applyFill="1" applyBorder="1"/>
    <xf numFmtId="3" fontId="1" fillId="0" borderId="2" xfId="0" applyNumberFormat="1" applyFont="1" applyFill="1" applyBorder="1" applyAlignment="1">
      <alignment horizontal="right"/>
    </xf>
    <xf numFmtId="3" fontId="1" fillId="6" borderId="10" xfId="0" applyNumberFormat="1" applyFont="1" applyFill="1" applyBorder="1"/>
    <xf numFmtId="3" fontId="1" fillId="0" borderId="10" xfId="0" applyNumberFormat="1" applyFont="1" applyFill="1" applyBorder="1" applyAlignment="1">
      <alignment horizontal="right"/>
    </xf>
    <xf numFmtId="3" fontId="1" fillId="6" borderId="0" xfId="0" applyNumberFormat="1" applyFont="1" applyFill="1" applyBorder="1"/>
    <xf numFmtId="0" fontId="1" fillId="0" borderId="1" xfId="0" applyFont="1" applyBorder="1"/>
    <xf numFmtId="0" fontId="1" fillId="0" borderId="1" xfId="0" applyFont="1" applyBorder="1" applyAlignment="1">
      <alignment horizontal="right" wrapText="1"/>
    </xf>
    <xf numFmtId="9" fontId="1" fillId="0" borderId="0" xfId="1" applyFont="1" applyBorder="1"/>
    <xf numFmtId="0" fontId="13" fillId="0" borderId="9" xfId="6" applyFont="1" applyFill="1" applyBorder="1" applyAlignment="1">
      <alignment vertical="center"/>
    </xf>
    <xf numFmtId="3" fontId="13" fillId="6" borderId="9" xfId="6" applyNumberFormat="1" applyFont="1" applyFill="1" applyBorder="1" applyAlignment="1">
      <alignment horizontal="right" vertical="center"/>
    </xf>
    <xf numFmtId="3" fontId="16" fillId="7" borderId="1" xfId="6" applyNumberFormat="1" applyFont="1" applyFill="1" applyBorder="1" applyAlignment="1">
      <alignment horizontal="right" vertical="center"/>
    </xf>
    <xf numFmtId="3" fontId="13" fillId="0" borderId="10" xfId="6" quotePrefix="1" applyNumberFormat="1" applyFont="1" applyFill="1" applyBorder="1" applyAlignment="1">
      <alignment horizontal="right" vertical="center"/>
    </xf>
    <xf numFmtId="0" fontId="16" fillId="0" borderId="8" xfId="0" applyFont="1" applyFill="1" applyBorder="1" applyAlignment="1">
      <alignment horizontal="left" wrapText="1"/>
    </xf>
    <xf numFmtId="0" fontId="13" fillId="0" borderId="9" xfId="0" applyFont="1" applyFill="1" applyBorder="1" applyAlignment="1">
      <alignment horizontal="left" wrapText="1"/>
    </xf>
    <xf numFmtId="0" fontId="1" fillId="0" borderId="0" xfId="0" applyFont="1" applyAlignment="1"/>
    <xf numFmtId="3" fontId="16" fillId="3" borderId="1" xfId="0" applyNumberFormat="1" applyFont="1" applyFill="1" applyBorder="1" applyAlignment="1">
      <alignment horizontal="right"/>
    </xf>
    <xf numFmtId="3" fontId="16" fillId="3" borderId="9" xfId="0" applyNumberFormat="1" applyFont="1" applyFill="1" applyBorder="1" applyAlignment="1">
      <alignment horizontal="right"/>
    </xf>
    <xf numFmtId="3" fontId="16" fillId="3" borderId="9" xfId="6" applyNumberFormat="1" applyFont="1" applyFill="1" applyBorder="1" applyAlignment="1">
      <alignment horizontal="right" vertical="center"/>
    </xf>
    <xf numFmtId="3" fontId="16" fillId="3" borderId="10" xfId="6" applyNumberFormat="1" applyFont="1" applyFill="1" applyBorder="1" applyAlignment="1">
      <alignment horizontal="right" vertical="center"/>
    </xf>
    <xf numFmtId="0" fontId="11" fillId="0" borderId="0" xfId="0" applyFont="1" applyAlignment="1">
      <alignment wrapText="1"/>
    </xf>
    <xf numFmtId="0" fontId="8" fillId="0" borderId="0" xfId="0" applyFont="1" applyAlignment="1">
      <alignment wrapText="1"/>
    </xf>
    <xf numFmtId="0" fontId="16" fillId="0" borderId="0" xfId="6" applyFont="1" applyFill="1" applyBorder="1" applyAlignment="1">
      <alignment vertical="center" wrapText="1"/>
    </xf>
    <xf numFmtId="0" fontId="16" fillId="0" borderId="1" xfId="6" applyFont="1" applyFill="1" applyBorder="1" applyAlignment="1">
      <alignment vertical="center" wrapText="1"/>
    </xf>
    <xf numFmtId="0" fontId="10" fillId="0" borderId="0" xfId="2" applyAlignment="1">
      <alignment wrapText="1"/>
    </xf>
    <xf numFmtId="0" fontId="12" fillId="0" borderId="0" xfId="0" applyFont="1" applyAlignment="1">
      <alignment vertical="top" wrapText="1"/>
    </xf>
    <xf numFmtId="3" fontId="16" fillId="2" borderId="0" xfId="6" applyNumberFormat="1" applyFont="1" applyFill="1" applyBorder="1" applyAlignment="1">
      <alignment horizontal="right" vertical="center"/>
    </xf>
    <xf numFmtId="3" fontId="13" fillId="2" borderId="2" xfId="6" applyNumberFormat="1" applyFont="1" applyFill="1" applyBorder="1" applyAlignment="1">
      <alignment horizontal="right" vertical="center"/>
    </xf>
    <xf numFmtId="3" fontId="13" fillId="2" borderId="8" xfId="6" applyNumberFormat="1" applyFont="1" applyFill="1" applyBorder="1" applyAlignment="1">
      <alignment horizontal="right" vertical="center"/>
    </xf>
    <xf numFmtId="3" fontId="16" fillId="2" borderId="1" xfId="6" applyNumberFormat="1" applyFont="1" applyFill="1" applyBorder="1" applyAlignment="1">
      <alignment horizontal="right" vertical="center"/>
    </xf>
    <xf numFmtId="0" fontId="13" fillId="0" borderId="2" xfId="0" applyFont="1" applyFill="1" applyBorder="1" applyAlignment="1">
      <alignment vertical="center" wrapText="1"/>
    </xf>
    <xf numFmtId="9" fontId="13" fillId="0" borderId="2" xfId="1" quotePrefix="1" applyFont="1" applyFill="1" applyBorder="1" applyAlignment="1">
      <alignment horizontal="right" vertical="center"/>
    </xf>
    <xf numFmtId="0" fontId="12" fillId="8" borderId="0" xfId="0" applyFont="1" applyFill="1" applyAlignment="1">
      <alignment horizontal="right" wrapText="1"/>
    </xf>
    <xf numFmtId="0" fontId="0" fillId="0" borderId="0" xfId="0" applyAlignment="1">
      <alignment horizontal="right" wrapText="1"/>
    </xf>
    <xf numFmtId="3" fontId="12" fillId="0" borderId="0" xfId="0" applyNumberFormat="1" applyFont="1" applyFill="1" applyAlignment="1">
      <alignment wrapText="1"/>
    </xf>
    <xf numFmtId="3" fontId="0" fillId="0" borderId="0" xfId="0" applyNumberFormat="1" applyFill="1" applyAlignment="1">
      <alignment wrapText="1"/>
    </xf>
    <xf numFmtId="165" fontId="0" fillId="0" borderId="0" xfId="0" applyNumberFormat="1" applyAlignment="1">
      <alignment horizontal="right" wrapText="1"/>
    </xf>
    <xf numFmtId="3" fontId="0" fillId="0" borderId="0" xfId="0" quotePrefix="1" applyNumberFormat="1" applyFill="1" applyAlignment="1">
      <alignment horizontal="right" wrapText="1"/>
    </xf>
    <xf numFmtId="165" fontId="0" fillId="0" borderId="0" xfId="0" applyNumberFormat="1" applyFill="1" applyAlignment="1">
      <alignment wrapText="1"/>
    </xf>
    <xf numFmtId="0" fontId="0" fillId="0" borderId="5" xfId="0" applyBorder="1"/>
    <xf numFmtId="3" fontId="12" fillId="0" borderId="5" xfId="0" applyNumberFormat="1" applyFont="1" applyFill="1" applyBorder="1" applyAlignment="1">
      <alignment wrapText="1"/>
    </xf>
    <xf numFmtId="0" fontId="12" fillId="0" borderId="5" xfId="0" applyFont="1" applyBorder="1"/>
    <xf numFmtId="0" fontId="12" fillId="0" borderId="5" xfId="0" applyFont="1" applyBorder="1" applyAlignment="1">
      <alignment horizontal="right" wrapText="1"/>
    </xf>
    <xf numFmtId="0" fontId="12" fillId="0" borderId="5" xfId="0" applyFont="1" applyBorder="1" applyAlignment="1">
      <alignment wrapText="1"/>
    </xf>
    <xf numFmtId="0" fontId="0" fillId="0" borderId="2" xfId="0" applyBorder="1"/>
    <xf numFmtId="0" fontId="0" fillId="0" borderId="2" xfId="0" applyBorder="1" applyAlignment="1">
      <alignment horizontal="right" wrapText="1"/>
    </xf>
    <xf numFmtId="0" fontId="0" fillId="0" borderId="2" xfId="0" applyBorder="1" applyAlignment="1">
      <alignment wrapText="1"/>
    </xf>
    <xf numFmtId="0" fontId="0" fillId="0" borderId="3" xfId="0" applyBorder="1"/>
    <xf numFmtId="0" fontId="0" fillId="0" borderId="3" xfId="0" applyBorder="1" applyAlignment="1">
      <alignment horizontal="right" wrapText="1"/>
    </xf>
    <xf numFmtId="0" fontId="0" fillId="0" borderId="3" xfId="0" applyBorder="1" applyAlignment="1">
      <alignment wrapText="1"/>
    </xf>
    <xf numFmtId="0" fontId="0" fillId="0" borderId="7" xfId="0" applyBorder="1"/>
    <xf numFmtId="3" fontId="0" fillId="0" borderId="7" xfId="0" applyNumberFormat="1" applyBorder="1" applyAlignment="1">
      <alignment horizontal="right" wrapText="1"/>
    </xf>
    <xf numFmtId="3" fontId="0" fillId="0" borderId="7" xfId="0" quotePrefix="1" applyNumberFormat="1" applyFill="1" applyBorder="1" applyAlignment="1">
      <alignment horizontal="right" wrapText="1"/>
    </xf>
    <xf numFmtId="165" fontId="0" fillId="0" borderId="2" xfId="0" applyNumberFormat="1" applyBorder="1" applyAlignment="1">
      <alignment horizontal="right" wrapText="1"/>
    </xf>
    <xf numFmtId="165" fontId="0" fillId="0" borderId="2" xfId="0" applyNumberFormat="1" applyFill="1" applyBorder="1" applyAlignment="1">
      <alignment wrapText="1"/>
    </xf>
    <xf numFmtId="165" fontId="0" fillId="0" borderId="3" xfId="0" applyNumberFormat="1" applyBorder="1" applyAlignment="1">
      <alignment horizontal="right" wrapText="1"/>
    </xf>
    <xf numFmtId="165" fontId="0" fillId="0" borderId="3" xfId="0" applyNumberFormat="1" applyFill="1" applyBorder="1" applyAlignment="1">
      <alignment wrapText="1"/>
    </xf>
    <xf numFmtId="0" fontId="12" fillId="0" borderId="5" xfId="0" applyFont="1" applyFill="1" applyBorder="1" applyAlignment="1">
      <alignment wrapText="1"/>
    </xf>
    <xf numFmtId="0" fontId="0" fillId="0" borderId="7" xfId="0" applyBorder="1" applyAlignment="1">
      <alignment wrapText="1"/>
    </xf>
    <xf numFmtId="3" fontId="13" fillId="6" borderId="1" xfId="6" applyNumberFormat="1" applyFont="1" applyFill="1" applyBorder="1" applyAlignment="1">
      <alignment horizontal="right" vertical="center"/>
    </xf>
    <xf numFmtId="0" fontId="13" fillId="0" borderId="1" xfId="6" applyFont="1" applyFill="1" applyBorder="1" applyAlignment="1">
      <alignment horizontal="left" wrapText="1"/>
    </xf>
    <xf numFmtId="0" fontId="13" fillId="0" borderId="0" xfId="6" applyFont="1" applyFill="1" applyBorder="1" applyAlignment="1">
      <alignment horizontal="left" vertical="top" wrapText="1"/>
    </xf>
    <xf numFmtId="3" fontId="1" fillId="6" borderId="10" xfId="0" applyNumberFormat="1" applyFont="1" applyFill="1" applyBorder="1" applyAlignment="1">
      <alignment vertical="top"/>
    </xf>
    <xf numFmtId="3" fontId="1" fillId="0" borderId="10" xfId="0" applyNumberFormat="1" applyFont="1" applyFill="1" applyBorder="1" applyAlignment="1">
      <alignment horizontal="right" vertical="top"/>
    </xf>
    <xf numFmtId="0" fontId="1" fillId="0" borderId="10" xfId="0" applyFont="1" applyBorder="1" applyAlignment="1">
      <alignment vertical="top"/>
    </xf>
    <xf numFmtId="0" fontId="13" fillId="0" borderId="10" xfId="3" applyFont="1" applyFill="1" applyBorder="1" applyAlignment="1">
      <alignment vertical="center"/>
    </xf>
    <xf numFmtId="3" fontId="13" fillId="4" borderId="10" xfId="3" applyNumberFormat="1" applyFont="1" applyFill="1" applyBorder="1" applyAlignment="1">
      <alignment horizontal="right" vertical="center"/>
    </xf>
    <xf numFmtId="3" fontId="13" fillId="0" borderId="10" xfId="3" applyNumberFormat="1" applyFont="1" applyFill="1" applyBorder="1" applyAlignment="1">
      <alignment horizontal="right" vertical="center"/>
    </xf>
    <xf numFmtId="9" fontId="13" fillId="0" borderId="10" xfId="3" applyNumberFormat="1" applyFont="1" applyFill="1" applyBorder="1" applyAlignment="1">
      <alignment horizontal="right" vertical="center"/>
    </xf>
    <xf numFmtId="9" fontId="13" fillId="0" borderId="0" xfId="3" quotePrefix="1" applyNumberFormat="1" applyFont="1" applyFill="1" applyBorder="1" applyAlignment="1">
      <alignment horizontal="right" vertical="center"/>
    </xf>
    <xf numFmtId="0" fontId="13" fillId="0" borderId="4" xfId="3" applyFont="1" applyFill="1" applyBorder="1" applyAlignment="1">
      <alignment vertical="center"/>
    </xf>
    <xf numFmtId="3" fontId="13" fillId="4" borderId="4"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9" fontId="13" fillId="0" borderId="4" xfId="3" applyNumberFormat="1" applyFont="1" applyFill="1" applyBorder="1" applyAlignment="1">
      <alignment horizontal="right" vertical="center"/>
    </xf>
    <xf numFmtId="0" fontId="16" fillId="0" borderId="5" xfId="3" applyFont="1" applyFill="1" applyBorder="1" applyAlignment="1">
      <alignment vertical="center"/>
    </xf>
    <xf numFmtId="3" fontId="16" fillId="4" borderId="5" xfId="3" applyNumberFormat="1" applyFont="1" applyFill="1" applyBorder="1" applyAlignment="1">
      <alignment horizontal="right" vertical="center"/>
    </xf>
    <xf numFmtId="3" fontId="16" fillId="0" borderId="5" xfId="3" applyNumberFormat="1" applyFont="1" applyFill="1" applyBorder="1" applyAlignment="1">
      <alignment horizontal="right" vertical="center"/>
    </xf>
    <xf numFmtId="9" fontId="16" fillId="0" borderId="5" xfId="3" applyNumberFormat="1" applyFont="1" applyFill="1" applyBorder="1" applyAlignment="1">
      <alignment horizontal="right" vertical="center"/>
    </xf>
    <xf numFmtId="0" fontId="16" fillId="0" borderId="5" xfId="3" applyFont="1" applyFill="1" applyBorder="1" applyAlignment="1">
      <alignment vertical="center" wrapText="1"/>
    </xf>
    <xf numFmtId="9" fontId="16" fillId="0" borderId="5" xfId="1" applyFont="1" applyFill="1" applyBorder="1" applyAlignment="1">
      <alignment horizontal="right" vertical="center"/>
    </xf>
    <xf numFmtId="0" fontId="13" fillId="0" borderId="0" xfId="0" applyFont="1" applyFill="1" applyBorder="1" applyAlignment="1">
      <alignment horizontal="left" vertical="center"/>
    </xf>
    <xf numFmtId="1" fontId="16" fillId="0" borderId="0" xfId="3" applyNumberFormat="1" applyFont="1" applyFill="1" applyBorder="1" applyAlignment="1">
      <alignment horizontal="right" vertical="center"/>
    </xf>
    <xf numFmtId="1" fontId="13" fillId="0" borderId="0" xfId="3" applyNumberFormat="1" applyFont="1" applyFill="1" applyBorder="1" applyAlignment="1">
      <alignment horizontal="right" vertical="center"/>
    </xf>
    <xf numFmtId="0" fontId="13" fillId="0" borderId="0" xfId="3" applyFont="1" applyFill="1" applyBorder="1" applyAlignment="1">
      <alignment horizontal="right" vertical="center"/>
    </xf>
    <xf numFmtId="0" fontId="10" fillId="0" borderId="0" xfId="2" applyAlignment="1">
      <alignment horizontal="center"/>
    </xf>
    <xf numFmtId="3" fontId="16" fillId="0" borderId="0" xfId="0" applyNumberFormat="1" applyFont="1" applyFill="1" applyBorder="1" applyAlignment="1">
      <alignment horizontal="center" vertical="top" shrinkToFit="1"/>
    </xf>
    <xf numFmtId="0" fontId="12" fillId="0" borderId="0" xfId="0" applyFont="1" applyAlignment="1">
      <alignment horizontal="left"/>
    </xf>
    <xf numFmtId="10" fontId="16" fillId="0" borderId="0" xfId="0" applyNumberFormat="1" applyFont="1" applyFill="1" applyBorder="1" applyAlignment="1">
      <alignment horizontal="center" vertical="top" shrinkToFit="1"/>
    </xf>
  </cellXfs>
  <cellStyles count="7">
    <cellStyle name="Erklärender Text" xfId="5" builtinId="53"/>
    <cellStyle name="Link" xfId="2" builtinId="8"/>
    <cellStyle name="Prozent" xfId="1" builtinId="5"/>
    <cellStyle name="Standard" xfId="0" builtinId="0"/>
    <cellStyle name="Standard 12" xfId="6"/>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8"/>
  <sheetViews>
    <sheetView showGridLines="0"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122</v>
      </c>
      <c r="C9" s="15"/>
      <c r="D9" s="15"/>
      <c r="E9" s="16"/>
    </row>
    <row r="10" spans="2:14" ht="18.75" x14ac:dyDescent="0.3">
      <c r="C10" s="15"/>
      <c r="D10" s="17"/>
      <c r="E10" s="15"/>
    </row>
    <row r="11" spans="2:14" x14ac:dyDescent="0.25">
      <c r="B11" s="1" t="s">
        <v>123</v>
      </c>
      <c r="H11" s="21"/>
      <c r="I11" s="21"/>
      <c r="J11" s="21"/>
      <c r="K11" s="21"/>
      <c r="L11" s="21"/>
      <c r="M11" s="21"/>
      <c r="N11" s="21"/>
    </row>
    <row r="12" spans="2:14" x14ac:dyDescent="0.25">
      <c r="B12" s="2" t="s">
        <v>155</v>
      </c>
      <c r="H12" s="21"/>
      <c r="I12" s="21"/>
      <c r="J12" s="21"/>
      <c r="K12" s="21"/>
      <c r="L12" s="21"/>
      <c r="M12" s="21"/>
      <c r="N12" s="21"/>
    </row>
    <row r="13" spans="2:14" x14ac:dyDescent="0.25">
      <c r="B13" s="2" t="s">
        <v>151</v>
      </c>
      <c r="H13" s="21"/>
      <c r="I13" s="21"/>
      <c r="J13" s="21"/>
      <c r="K13" s="21"/>
      <c r="L13" s="21"/>
      <c r="M13" s="21"/>
      <c r="N13" s="21"/>
    </row>
    <row r="14" spans="2:14" x14ac:dyDescent="0.25">
      <c r="B14" s="2" t="s">
        <v>152</v>
      </c>
      <c r="H14" s="21"/>
      <c r="I14" s="21"/>
      <c r="J14" s="21"/>
      <c r="K14" s="21"/>
      <c r="L14" s="21"/>
      <c r="M14" s="21"/>
      <c r="N14" s="21"/>
    </row>
    <row r="15" spans="2:14" x14ac:dyDescent="0.25">
      <c r="B15" s="2" t="s">
        <v>153</v>
      </c>
      <c r="H15" s="21"/>
      <c r="I15" s="21"/>
      <c r="J15" s="21"/>
      <c r="K15" s="21"/>
      <c r="L15" s="21"/>
      <c r="M15" s="21"/>
      <c r="N15" s="21"/>
    </row>
    <row r="16" spans="2:14" x14ac:dyDescent="0.25">
      <c r="B16" s="2" t="s">
        <v>154</v>
      </c>
      <c r="H16" s="21"/>
      <c r="I16" s="21"/>
      <c r="J16" s="21"/>
      <c r="K16" s="21"/>
      <c r="L16" s="21"/>
      <c r="M16" s="21"/>
      <c r="N16" s="21"/>
    </row>
    <row r="17" spans="2:14" x14ac:dyDescent="0.25">
      <c r="B17" s="2" t="s">
        <v>103</v>
      </c>
      <c r="H17" s="21"/>
      <c r="I17" s="21"/>
      <c r="J17" s="21"/>
      <c r="K17" s="21"/>
      <c r="L17" s="21"/>
      <c r="M17" s="21"/>
      <c r="N17" s="21"/>
    </row>
    <row r="18" spans="2:14" x14ac:dyDescent="0.25">
      <c r="B18" s="2" t="s">
        <v>113</v>
      </c>
      <c r="H18" s="21"/>
      <c r="I18" s="21"/>
      <c r="J18" s="21"/>
      <c r="K18" s="21"/>
      <c r="L18" s="21"/>
      <c r="M18" s="21"/>
      <c r="N18" s="21"/>
    </row>
    <row r="19" spans="2:14" x14ac:dyDescent="0.25">
      <c r="B19" s="2" t="s">
        <v>97</v>
      </c>
      <c r="H19" s="21"/>
      <c r="I19" s="21"/>
      <c r="J19" s="21"/>
      <c r="K19" s="21"/>
      <c r="L19" s="21"/>
      <c r="M19" s="21"/>
      <c r="N19" s="21"/>
    </row>
    <row r="20" spans="2:14" x14ac:dyDescent="0.25">
      <c r="B20" s="2" t="s">
        <v>124</v>
      </c>
      <c r="H20" s="21"/>
      <c r="I20" s="21"/>
      <c r="J20" s="21"/>
      <c r="K20" s="21"/>
      <c r="L20" s="21"/>
      <c r="M20" s="21"/>
      <c r="N20" s="21"/>
    </row>
    <row r="21" spans="2:14" x14ac:dyDescent="0.25">
      <c r="B21" s="2" t="s">
        <v>125</v>
      </c>
      <c r="H21" s="21"/>
      <c r="I21" s="21"/>
      <c r="J21" s="21"/>
      <c r="K21" s="21"/>
      <c r="L21" s="21"/>
      <c r="M21" s="21"/>
      <c r="N21" s="21"/>
    </row>
    <row r="22" spans="2:14" x14ac:dyDescent="0.25">
      <c r="B22" s="2" t="s">
        <v>126</v>
      </c>
      <c r="H22" s="21"/>
      <c r="I22" s="21"/>
      <c r="J22" s="21"/>
      <c r="K22" s="21"/>
      <c r="L22" s="21"/>
      <c r="M22" s="21"/>
      <c r="N22" s="21"/>
    </row>
    <row r="23" spans="2:14" x14ac:dyDescent="0.25">
      <c r="B23" s="2" t="s">
        <v>127</v>
      </c>
      <c r="H23" s="21"/>
      <c r="I23" s="21"/>
      <c r="J23" s="21"/>
      <c r="K23" s="21"/>
      <c r="L23" s="21"/>
      <c r="M23" s="21"/>
      <c r="N23" s="21"/>
    </row>
    <row r="24" spans="2:14" x14ac:dyDescent="0.25">
      <c r="B24" s="2" t="s">
        <v>128</v>
      </c>
      <c r="H24" s="22"/>
      <c r="I24" s="21"/>
      <c r="J24" s="21"/>
      <c r="K24" s="21"/>
      <c r="L24" s="21"/>
      <c r="M24" s="21"/>
      <c r="N24" s="21"/>
    </row>
    <row r="25" spans="2:14" x14ac:dyDescent="0.25">
      <c r="H25" s="23"/>
      <c r="I25" s="21"/>
      <c r="J25" s="21"/>
      <c r="K25" s="21"/>
      <c r="L25" s="21"/>
      <c r="M25" s="21"/>
      <c r="N25" s="21"/>
    </row>
    <row r="26" spans="2:14" x14ac:dyDescent="0.25">
      <c r="H26" s="21"/>
      <c r="I26" s="21"/>
      <c r="J26" s="21"/>
      <c r="K26" s="21"/>
      <c r="L26" s="21"/>
      <c r="M26" s="21"/>
      <c r="N26" s="21"/>
    </row>
    <row r="27" spans="2:14" x14ac:dyDescent="0.25">
      <c r="H27" s="21"/>
      <c r="I27" s="21"/>
      <c r="J27" s="21"/>
      <c r="K27" s="21"/>
      <c r="L27" s="21"/>
      <c r="M27" s="21"/>
      <c r="N27" s="21"/>
    </row>
    <row r="28" spans="2:14" x14ac:dyDescent="0.25">
      <c r="H28" s="21"/>
      <c r="I28" s="21"/>
      <c r="J28" s="21"/>
      <c r="K28" s="21"/>
      <c r="L28" s="21"/>
      <c r="M28" s="21"/>
      <c r="N28" s="21"/>
    </row>
    <row r="29" spans="2:14" ht="15.75" x14ac:dyDescent="0.25">
      <c r="B29" s="3" t="s">
        <v>78</v>
      </c>
      <c r="H29" s="21"/>
      <c r="I29" s="21"/>
      <c r="J29" s="21"/>
      <c r="K29" s="21"/>
      <c r="L29" s="21"/>
      <c r="M29" s="21"/>
      <c r="N29" s="21"/>
    </row>
    <row r="30" spans="2:14" x14ac:dyDescent="0.25">
      <c r="B30" t="s">
        <v>80</v>
      </c>
    </row>
    <row r="31" spans="2:14" x14ac:dyDescent="0.25">
      <c r="B31" t="s">
        <v>79</v>
      </c>
    </row>
    <row r="32" spans="2:14" x14ac:dyDescent="0.25">
      <c r="B32" s="64" t="s">
        <v>82</v>
      </c>
    </row>
    <row r="33" spans="2:2" x14ac:dyDescent="0.25">
      <c r="B33" t="s">
        <v>81</v>
      </c>
    </row>
    <row r="46" spans="2:2" x14ac:dyDescent="0.25">
      <c r="B46" s="65" t="s">
        <v>76</v>
      </c>
    </row>
    <row r="47" spans="2:2" ht="94.5" x14ac:dyDescent="0.25">
      <c r="B47" s="66" t="s">
        <v>77</v>
      </c>
    </row>
    <row r="48" spans="2:2" ht="21" x14ac:dyDescent="0.25">
      <c r="B48" s="66" t="s">
        <v>83</v>
      </c>
    </row>
  </sheetData>
  <dataValidations disablePrompts="1" count="1">
    <dataValidation type="list" allowBlank="1" showInputMessage="1" showErrorMessage="1" sqref="E10">
      <formula1>#REF!</formula1>
    </dataValidation>
  </dataValidations>
  <hyperlinks>
    <hyperlink ref="B11" location="GuV!A1" display="Konzern-Gewinn- und Verlustrechnung (Q3, Q1-3, IFRS, ungeprüft)"/>
    <hyperlink ref="B19" location="Bilanz!A1" display="Konzernbilanz (IFRS, ungeprüft)"/>
    <hyperlink ref="B20" location="Cashflowrechnung!A1" display="Konzern-Kapitalflussrechnung (Q3, Q1-3, IFRS, ungeprüft)"/>
    <hyperlink ref="B23" location="'Umsätze nach Unt.-Bereichen'!A1" display="Umsatzentwicklung nach Unternehmensbereichen (Q3, Q1-3, IFRS, ungeprüft)"/>
    <hyperlink ref="B22" location="'Segmentberichterstattung Q4'!A1" display="Segmentberichterstattung nach Unternehmensbereichen (Q4, IFRS, ungeprüft)"/>
    <hyperlink ref="B24" location="'Umsätze nach Regionen'!A1" display="Umsatzentwicklung nach Regionen (Q3, Q1-3, IFRS, ungeprüft)"/>
    <hyperlink ref="B21" location="'Segmentberichterstattung FY'!A1" display="Segmentberichterstattung nach Unternehmensbereichen (Q1-4, IFRS, ungeprüft)"/>
    <hyperlink ref="B12" location="'Überleitung Gruppe 2018'!A1" display="Überleitungsrechnung auf das IFRS Konzernergebnis (Q1-4, ungeprüft)"/>
    <hyperlink ref="B17" location="'Basis Ausblick'!A1" display="Basis für Ausblick"/>
    <hyperlink ref="B18" location="'Basis für Wachstumsraten'!A1" display="Basis für Waschstumsraten"/>
    <hyperlink ref="B13" location="'Überleitung FMC 2018'!A1" display="Überleitungsrechnung Fresenius Medical Care (ungeprüft)"/>
    <hyperlink ref="B14" location="'Überleitung KABI 2018'!A1" display="Überleitungsrechnung Fresenius KABI (ungeprüft)"/>
    <hyperlink ref="B15" location="'Überleitung Helios 2018'!A1" display="Überleitungsrechnung Fresenius Helios (ungeprüft)"/>
    <hyperlink ref="B16" location="'Überleitung Vamed 2018'!A1" display="Überleitungsrechnung Fresenius Vamed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1" sqref="B1"/>
    </sheetView>
  </sheetViews>
  <sheetFormatPr baseColWidth="10" defaultColWidth="11.42578125" defaultRowHeight="12.75" x14ac:dyDescent="0.2"/>
  <cols>
    <col min="1" max="1" width="2.5703125" style="4" bestFit="1" customWidth="1"/>
    <col min="2" max="2" width="65.5703125" style="4" bestFit="1" customWidth="1"/>
    <col min="3" max="3" width="24" style="4" customWidth="1"/>
    <col min="4" max="4" width="22.7109375" style="4" customWidth="1"/>
    <col min="5" max="5" width="13.7109375" style="4" customWidth="1"/>
    <col min="6" max="16384" width="11.42578125" style="4"/>
  </cols>
  <sheetData>
    <row r="1" spans="2:5" ht="15" x14ac:dyDescent="0.25">
      <c r="B1" s="2" t="s">
        <v>22</v>
      </c>
    </row>
    <row r="2" spans="2:5" x14ac:dyDescent="0.2">
      <c r="B2" s="10"/>
    </row>
    <row r="3" spans="2:5" x14ac:dyDescent="0.2">
      <c r="B3" s="10"/>
      <c r="D3" s="14"/>
    </row>
    <row r="4" spans="2:5" x14ac:dyDescent="0.2">
      <c r="B4" s="5" t="s">
        <v>93</v>
      </c>
    </row>
    <row r="5" spans="2:5" x14ac:dyDescent="0.2">
      <c r="B5" s="5"/>
      <c r="C5" s="47"/>
      <c r="D5" s="48"/>
      <c r="E5" s="45"/>
    </row>
    <row r="6" spans="2:5" s="20" customFormat="1" ht="24.6" customHeight="1" thickBot="1" x14ac:dyDescent="0.3">
      <c r="B6" s="139" t="s">
        <v>0</v>
      </c>
      <c r="C6" s="144" t="s">
        <v>129</v>
      </c>
      <c r="D6" s="145" t="s">
        <v>107</v>
      </c>
      <c r="E6" s="141" t="s">
        <v>1</v>
      </c>
    </row>
    <row r="7" spans="2:5" s="20" customFormat="1" ht="15" customHeight="1" x14ac:dyDescent="0.25">
      <c r="B7" s="110" t="s">
        <v>23</v>
      </c>
      <c r="C7" s="146"/>
      <c r="D7" s="126"/>
      <c r="E7" s="147"/>
    </row>
    <row r="8" spans="2:5" s="20" customFormat="1" ht="15" customHeight="1" x14ac:dyDescent="0.25">
      <c r="B8" s="148" t="s">
        <v>24</v>
      </c>
      <c r="C8" s="102">
        <v>14790</v>
      </c>
      <c r="D8" s="103">
        <v>12604</v>
      </c>
      <c r="E8" s="149">
        <v>0.17</v>
      </c>
    </row>
    <row r="9" spans="2:5" s="20" customFormat="1" ht="15" customHeight="1" x14ac:dyDescent="0.25">
      <c r="B9" s="150" t="s">
        <v>25</v>
      </c>
      <c r="C9" s="98">
        <v>6540</v>
      </c>
      <c r="D9" s="99">
        <v>6260</v>
      </c>
      <c r="E9" s="151">
        <v>0.04</v>
      </c>
    </row>
    <row r="10" spans="2:5" s="20" customFormat="1" ht="15" customHeight="1" x14ac:dyDescent="0.25">
      <c r="B10" s="150" t="s">
        <v>26</v>
      </c>
      <c r="C10" s="98">
        <v>3218</v>
      </c>
      <c r="D10" s="99">
        <v>3252</v>
      </c>
      <c r="E10" s="151">
        <v>-0.01</v>
      </c>
    </row>
    <row r="11" spans="2:5" s="20" customFormat="1" ht="15" customHeight="1" x14ac:dyDescent="0.25">
      <c r="B11" s="152" t="s">
        <v>27</v>
      </c>
      <c r="C11" s="107">
        <v>2709</v>
      </c>
      <c r="D11" s="108">
        <v>1636</v>
      </c>
      <c r="E11" s="153">
        <v>0.66</v>
      </c>
    </row>
    <row r="12" spans="2:5" s="20" customFormat="1" ht="15" customHeight="1" x14ac:dyDescent="0.25">
      <c r="B12" s="154" t="s">
        <v>28</v>
      </c>
      <c r="C12" s="155">
        <v>41913</v>
      </c>
      <c r="D12" s="126">
        <v>40529</v>
      </c>
      <c r="E12" s="149">
        <v>0.03</v>
      </c>
    </row>
    <row r="13" spans="2:5" s="20" customFormat="1" ht="15" customHeight="1" x14ac:dyDescent="0.25">
      <c r="B13" s="150" t="s">
        <v>29</v>
      </c>
      <c r="C13" s="98">
        <v>10366</v>
      </c>
      <c r="D13" s="99">
        <v>9555</v>
      </c>
      <c r="E13" s="151">
        <v>0.08</v>
      </c>
    </row>
    <row r="14" spans="2:5" s="20" customFormat="1" ht="15" customHeight="1" thickBot="1" x14ac:dyDescent="0.3">
      <c r="B14" s="156" t="s">
        <v>30</v>
      </c>
      <c r="C14" s="157">
        <v>28843</v>
      </c>
      <c r="D14" s="158">
        <v>28457</v>
      </c>
      <c r="E14" s="159">
        <v>0.01</v>
      </c>
    </row>
    <row r="15" spans="2:5" s="20" customFormat="1" ht="15" customHeight="1" thickBot="1" x14ac:dyDescent="0.3">
      <c r="B15" s="160" t="s">
        <v>31</v>
      </c>
      <c r="C15" s="161">
        <v>56703</v>
      </c>
      <c r="D15" s="143">
        <v>53133</v>
      </c>
      <c r="E15" s="162">
        <v>7.0000000000000007E-2</v>
      </c>
    </row>
    <row r="16" spans="2:5" s="20" customFormat="1" ht="15" customHeight="1" x14ac:dyDescent="0.25">
      <c r="B16" s="110"/>
      <c r="C16" s="155"/>
      <c r="D16" s="126"/>
      <c r="E16" s="147"/>
    </row>
    <row r="17" spans="1:5" s="20" customFormat="1" ht="15" customHeight="1" x14ac:dyDescent="0.25">
      <c r="B17" s="110" t="s">
        <v>32</v>
      </c>
      <c r="C17" s="155"/>
      <c r="D17" s="126"/>
      <c r="E17" s="147"/>
    </row>
    <row r="18" spans="1:5" s="20" customFormat="1" ht="15" customHeight="1" x14ac:dyDescent="0.25">
      <c r="B18" s="148" t="s">
        <v>33</v>
      </c>
      <c r="C18" s="102">
        <v>31695.000000000004</v>
      </c>
      <c r="D18" s="103">
        <v>31413</v>
      </c>
      <c r="E18" s="149">
        <v>0.01</v>
      </c>
    </row>
    <row r="19" spans="1:5" s="20" customFormat="1" ht="15" customHeight="1" x14ac:dyDescent="0.25">
      <c r="B19" s="150" t="s">
        <v>34</v>
      </c>
      <c r="C19" s="98">
        <v>1823</v>
      </c>
      <c r="D19" s="99">
        <v>1688</v>
      </c>
      <c r="E19" s="151">
        <v>0.08</v>
      </c>
    </row>
    <row r="20" spans="1:5" s="20" customFormat="1" ht="15" customHeight="1" x14ac:dyDescent="0.25">
      <c r="B20" s="163" t="s">
        <v>84</v>
      </c>
      <c r="C20" s="98">
        <v>8240</v>
      </c>
      <c r="D20" s="99">
        <v>7795</v>
      </c>
      <c r="E20" s="151">
        <v>0.06</v>
      </c>
    </row>
    <row r="21" spans="1:5" s="20" customFormat="1" ht="15" customHeight="1" x14ac:dyDescent="0.25">
      <c r="B21" s="164" t="s">
        <v>35</v>
      </c>
      <c r="C21" s="165">
        <v>18983.804338910002</v>
      </c>
      <c r="D21" s="166">
        <v>19042.177791539998</v>
      </c>
      <c r="E21" s="167">
        <v>0</v>
      </c>
    </row>
    <row r="22" spans="1:5" s="20" customFormat="1" ht="15" customHeight="1" x14ac:dyDescent="0.25">
      <c r="B22" s="154" t="s">
        <v>95</v>
      </c>
      <c r="C22" s="155">
        <v>9597</v>
      </c>
      <c r="D22" s="126">
        <v>8059</v>
      </c>
      <c r="E22" s="168">
        <v>0.19</v>
      </c>
    </row>
    <row r="23" spans="1:5" s="20" customFormat="1" ht="15" customHeight="1" x14ac:dyDescent="0.25">
      <c r="B23" s="148" t="s">
        <v>36</v>
      </c>
      <c r="C23" s="102">
        <v>15411</v>
      </c>
      <c r="D23" s="103">
        <v>13661</v>
      </c>
      <c r="E23" s="149">
        <v>0.13</v>
      </c>
    </row>
    <row r="24" spans="1:5" s="20" customFormat="1" ht="15" customHeight="1" thickBot="1" x14ac:dyDescent="0.3">
      <c r="B24" s="169" t="s">
        <v>37</v>
      </c>
      <c r="C24" s="170">
        <v>25008</v>
      </c>
      <c r="D24" s="171">
        <v>21720</v>
      </c>
      <c r="E24" s="172">
        <v>0.15</v>
      </c>
    </row>
    <row r="25" spans="1:5" s="20" customFormat="1" ht="15" customHeight="1" thickBot="1" x14ac:dyDescent="0.3">
      <c r="B25" s="173" t="s">
        <v>31</v>
      </c>
      <c r="C25" s="174">
        <v>56703</v>
      </c>
      <c r="D25" s="175">
        <v>53133</v>
      </c>
      <c r="E25" s="176">
        <v>7.0000000000000007E-2</v>
      </c>
    </row>
    <row r="30" spans="1:5" ht="15" x14ac:dyDescent="0.2">
      <c r="A30" s="11"/>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22</v>
      </c>
      <c r="C1" s="10"/>
    </row>
    <row r="3" spans="2:9" x14ac:dyDescent="0.2">
      <c r="D3" s="14"/>
      <c r="E3" s="14"/>
      <c r="G3" s="14"/>
      <c r="H3" s="14"/>
    </row>
    <row r="4" spans="2:9" x14ac:dyDescent="0.2">
      <c r="B4" s="5" t="s">
        <v>94</v>
      </c>
      <c r="C4" s="5"/>
    </row>
    <row r="5" spans="2:9" x14ac:dyDescent="0.2">
      <c r="B5" s="5"/>
      <c r="C5" s="5"/>
    </row>
    <row r="6" spans="2:9" s="20" customFormat="1" ht="17.45" customHeight="1" x14ac:dyDescent="0.25">
      <c r="B6" s="449" t="s">
        <v>0</v>
      </c>
      <c r="C6" s="449"/>
      <c r="D6" s="450" t="s">
        <v>179</v>
      </c>
      <c r="E6" s="451" t="s">
        <v>180</v>
      </c>
      <c r="F6" s="452" t="s">
        <v>1</v>
      </c>
      <c r="G6" s="450" t="s">
        <v>204</v>
      </c>
      <c r="H6" s="451" t="s">
        <v>185</v>
      </c>
      <c r="I6" s="452" t="s">
        <v>1</v>
      </c>
    </row>
    <row r="7" spans="2:9" s="20" customFormat="1" ht="15" customHeight="1" x14ac:dyDescent="0.25">
      <c r="B7" s="443" t="s">
        <v>249</v>
      </c>
      <c r="C7" s="443"/>
      <c r="D7" s="444">
        <v>901</v>
      </c>
      <c r="E7" s="445">
        <v>876</v>
      </c>
      <c r="F7" s="446">
        <v>2.8538812785388126E-2</v>
      </c>
      <c r="G7" s="444">
        <v>3714</v>
      </c>
      <c r="H7" s="445">
        <v>3033</v>
      </c>
      <c r="I7" s="446">
        <v>0.22453016815034618</v>
      </c>
    </row>
    <row r="8" spans="2:9" s="20" customFormat="1" ht="15" customHeight="1" x14ac:dyDescent="0.25">
      <c r="B8" s="439" t="s">
        <v>14</v>
      </c>
      <c r="C8" s="439"/>
      <c r="D8" s="440">
        <v>366</v>
      </c>
      <c r="E8" s="441">
        <v>380</v>
      </c>
      <c r="F8" s="442">
        <v>-3.6842105263157891E-2</v>
      </c>
      <c r="G8" s="440">
        <v>1430</v>
      </c>
      <c r="H8" s="441">
        <v>1437</v>
      </c>
      <c r="I8" s="442">
        <v>-4.8712595685455815E-3</v>
      </c>
    </row>
    <row r="9" spans="2:9" s="20" customFormat="1" ht="15" customHeight="1" x14ac:dyDescent="0.25">
      <c r="B9" s="434" t="s">
        <v>205</v>
      </c>
      <c r="C9" s="434"/>
      <c r="D9" s="435">
        <v>-73.949999999999818</v>
      </c>
      <c r="E9" s="436">
        <v>-140</v>
      </c>
      <c r="F9" s="437">
        <v>0.47178571428571558</v>
      </c>
      <c r="G9" s="435">
        <v>-1402</v>
      </c>
      <c r="H9" s="436">
        <v>-533</v>
      </c>
      <c r="I9" s="437">
        <v>-1.6303939962476548</v>
      </c>
    </row>
    <row r="10" spans="2:9" s="20" customFormat="1" ht="15" customHeight="1" x14ac:dyDescent="0.25">
      <c r="B10" s="443" t="s">
        <v>38</v>
      </c>
      <c r="C10" s="443"/>
      <c r="D10" s="444">
        <v>1193.0500000000002</v>
      </c>
      <c r="E10" s="445">
        <v>1116</v>
      </c>
      <c r="F10" s="446">
        <v>6.9041218637992993E-2</v>
      </c>
      <c r="G10" s="444">
        <v>3742</v>
      </c>
      <c r="H10" s="445">
        <v>3937</v>
      </c>
      <c r="I10" s="446">
        <v>-4.9530099060198118E-2</v>
      </c>
    </row>
    <row r="11" spans="2:9" s="20" customFormat="1" ht="15" customHeight="1" x14ac:dyDescent="0.25">
      <c r="B11" s="177" t="s">
        <v>39</v>
      </c>
      <c r="C11" s="177"/>
      <c r="D11" s="178">
        <v>-721.05000000000018</v>
      </c>
      <c r="E11" s="179">
        <v>-589</v>
      </c>
      <c r="F11" s="438">
        <v>-0.2241935483870971</v>
      </c>
      <c r="G11" s="178">
        <v>-2077</v>
      </c>
      <c r="H11" s="179">
        <v>-1705</v>
      </c>
      <c r="I11" s="438">
        <v>-0.21818181818181817</v>
      </c>
    </row>
    <row r="12" spans="2:9" s="20" customFormat="1" x14ac:dyDescent="0.25">
      <c r="B12" s="447" t="s">
        <v>220</v>
      </c>
      <c r="C12" s="443"/>
      <c r="D12" s="444">
        <v>472</v>
      </c>
      <c r="E12" s="445">
        <v>527</v>
      </c>
      <c r="F12" s="446">
        <v>-0.10436432637571158</v>
      </c>
      <c r="G12" s="444">
        <v>1665</v>
      </c>
      <c r="H12" s="445">
        <v>2232</v>
      </c>
      <c r="I12" s="446">
        <v>-0.25403225806451613</v>
      </c>
    </row>
    <row r="13" spans="2:9" s="20" customFormat="1" ht="15" customHeight="1" x14ac:dyDescent="0.25">
      <c r="B13" s="439" t="s">
        <v>40</v>
      </c>
      <c r="C13" s="439"/>
      <c r="D13" s="440">
        <v>-198</v>
      </c>
      <c r="E13" s="441">
        <v>210</v>
      </c>
      <c r="F13" s="442">
        <v>-1.9428571428571428</v>
      </c>
      <c r="G13" s="440">
        <v>613</v>
      </c>
      <c r="H13" s="441">
        <v>-5865</v>
      </c>
      <c r="I13" s="442">
        <v>1.1045183290707588</v>
      </c>
    </row>
    <row r="14" spans="2:9" s="20" customFormat="1" ht="15" customHeight="1" x14ac:dyDescent="0.25">
      <c r="B14" s="434" t="s">
        <v>41</v>
      </c>
      <c r="C14" s="434"/>
      <c r="D14" s="435">
        <v>-72</v>
      </c>
      <c r="E14" s="436">
        <v>-61</v>
      </c>
      <c r="F14" s="437">
        <v>-0.18032786885245902</v>
      </c>
      <c r="G14" s="435">
        <v>-904</v>
      </c>
      <c r="H14" s="436">
        <v>-924</v>
      </c>
      <c r="I14" s="437">
        <v>2.1645021645021644E-2</v>
      </c>
    </row>
    <row r="15" spans="2:9" s="20" customFormat="1" ht="15" customHeight="1" x14ac:dyDescent="0.25">
      <c r="B15" s="443" t="s">
        <v>42</v>
      </c>
      <c r="C15" s="443"/>
      <c r="D15" s="444">
        <v>202</v>
      </c>
      <c r="E15" s="445">
        <v>676</v>
      </c>
      <c r="F15" s="446">
        <v>-0.70118343195266275</v>
      </c>
      <c r="G15" s="444">
        <v>1374</v>
      </c>
      <c r="H15" s="445">
        <v>-4557</v>
      </c>
      <c r="I15" s="446">
        <v>1.3015141540487163</v>
      </c>
    </row>
    <row r="16" spans="2:9" s="20" customFormat="1" ht="15" customHeight="1" x14ac:dyDescent="0.25">
      <c r="B16" s="439" t="s">
        <v>43</v>
      </c>
      <c r="C16" s="439"/>
      <c r="D16" s="440">
        <v>9</v>
      </c>
      <c r="E16" s="441">
        <v>-434</v>
      </c>
      <c r="F16" s="442">
        <v>1.0207373271889402</v>
      </c>
      <c r="G16" s="440">
        <v>-369</v>
      </c>
      <c r="H16" s="441">
        <v>4796</v>
      </c>
      <c r="I16" s="442">
        <v>-1.0769391159299415</v>
      </c>
    </row>
    <row r="17" spans="2:9" s="20" customFormat="1" ht="15" customHeight="1" x14ac:dyDescent="0.25">
      <c r="B17" s="434" t="s">
        <v>44</v>
      </c>
      <c r="C17" s="434"/>
      <c r="D17" s="435">
        <v>42</v>
      </c>
      <c r="E17" s="436">
        <v>-78</v>
      </c>
      <c r="F17" s="437">
        <v>1.5384615384615385</v>
      </c>
      <c r="G17" s="435">
        <v>68</v>
      </c>
      <c r="H17" s="436">
        <v>-182</v>
      </c>
      <c r="I17" s="437">
        <v>1.3736263736263736</v>
      </c>
    </row>
    <row r="18" spans="2:9" s="20" customFormat="1" ht="15" customHeight="1" x14ac:dyDescent="0.25">
      <c r="B18" s="443" t="s">
        <v>45</v>
      </c>
      <c r="C18" s="443"/>
      <c r="D18" s="444">
        <v>253</v>
      </c>
      <c r="E18" s="445">
        <v>164</v>
      </c>
      <c r="F18" s="448">
        <v>0.54268292682926833</v>
      </c>
      <c r="G18" s="444">
        <v>1073</v>
      </c>
      <c r="H18" s="445">
        <v>57</v>
      </c>
      <c r="I18" s="448" t="s">
        <v>111</v>
      </c>
    </row>
    <row r="19" spans="2:9" s="20" customFormat="1" ht="15" customHeight="1" x14ac:dyDescent="0.25">
      <c r="D19" s="231"/>
      <c r="E19" s="231"/>
      <c r="F19" s="231"/>
      <c r="G19" s="231"/>
      <c r="H19" s="231"/>
      <c r="I19" s="231"/>
    </row>
    <row r="20" spans="2:9" s="20" customFormat="1" ht="15" customHeight="1" x14ac:dyDescent="0.2">
      <c r="D20" s="232"/>
      <c r="E20" s="232"/>
      <c r="F20" s="232"/>
      <c r="G20" s="232"/>
      <c r="H20" s="232"/>
      <c r="I20" s="232"/>
    </row>
  </sheetData>
  <hyperlinks>
    <hyperlink ref="B1" location="Index!A1" display="&lt; zurück zum Index"/>
  </hyperlinks>
  <pageMargins left="0.7" right="0.7" top="0.78740157499999996" bottom="0.78740157499999996" header="0.3" footer="0.3"/>
  <pageSetup paperSize="9"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85" zoomScaleNormal="85" zoomScalePageLayoutView="40" workbookViewId="0">
      <selection activeCell="B1" sqref="B1"/>
    </sheetView>
  </sheetViews>
  <sheetFormatPr baseColWidth="10" defaultColWidth="11.42578125" defaultRowHeight="12.75" x14ac:dyDescent="0.2"/>
  <cols>
    <col min="1" max="1" width="2.5703125" style="4" bestFit="1" customWidth="1"/>
    <col min="2" max="2" width="61" style="13" customWidth="1"/>
    <col min="3" max="3" width="13.140625" style="4" bestFit="1" customWidth="1"/>
    <col min="4" max="4" width="3.42578125" style="4" customWidth="1"/>
    <col min="5" max="5" width="13.140625" style="4" customWidth="1"/>
    <col min="6" max="6" width="2.7109375" style="4" customWidth="1"/>
    <col min="7" max="7" width="9.5703125" style="4" bestFit="1" customWidth="1"/>
    <col min="8" max="8" width="13.140625" style="4" bestFit="1" customWidth="1"/>
    <col min="9" max="9" width="2.5703125" style="4" bestFit="1" customWidth="1"/>
    <col min="10" max="10" width="13.140625" style="4" bestFit="1" customWidth="1"/>
    <col min="11" max="11" width="2.5703125" style="4" bestFit="1" customWidth="1"/>
    <col min="12" max="12" width="9.5703125" style="4" bestFit="1" customWidth="1"/>
    <col min="13" max="13" width="13.140625" style="4" bestFit="1" customWidth="1"/>
    <col min="14" max="14" width="2.5703125" style="4" bestFit="1" customWidth="1"/>
    <col min="15" max="15" width="13.140625" style="4" bestFit="1" customWidth="1"/>
    <col min="16" max="16" width="2.5703125" style="4" bestFit="1" customWidth="1"/>
    <col min="17" max="17" width="9.5703125" style="4" bestFit="1" customWidth="1"/>
    <col min="18" max="19" width="13.140625" style="4" bestFit="1" customWidth="1"/>
    <col min="20" max="20" width="9.5703125" style="4" bestFit="1" customWidth="1"/>
    <col min="21" max="21" width="13.140625" style="4" bestFit="1" customWidth="1"/>
    <col min="22" max="22" width="2.5703125" style="4" bestFit="1" customWidth="1"/>
    <col min="23" max="23" width="13.140625" style="4" bestFit="1" customWidth="1"/>
    <col min="24" max="24" width="2.5703125" style="4" bestFit="1" customWidth="1"/>
    <col min="25" max="25" width="9.5703125" style="4" bestFit="1" customWidth="1"/>
    <col min="26" max="26" width="13.140625" style="4" bestFit="1" customWidth="1"/>
    <col min="27" max="27" width="2.5703125" style="4" bestFit="1" customWidth="1"/>
    <col min="28" max="28" width="13.140625" style="4" bestFit="1" customWidth="1"/>
    <col min="29" max="29" width="2.28515625" style="4" bestFit="1" customWidth="1"/>
    <col min="30" max="30" width="9.5703125" style="4" bestFit="1" customWidth="1"/>
    <col min="31" max="16384" width="11.42578125" style="4"/>
  </cols>
  <sheetData>
    <row r="1" spans="2:30" ht="15" x14ac:dyDescent="0.25">
      <c r="B1" s="42" t="s">
        <v>67</v>
      </c>
    </row>
    <row r="2" spans="2:30" x14ac:dyDescent="0.2">
      <c r="B2" s="35"/>
    </row>
    <row r="3" spans="2:30" x14ac:dyDescent="0.2">
      <c r="B3" s="35"/>
      <c r="C3" s="14"/>
      <c r="D3" s="14"/>
    </row>
    <row r="4" spans="2:30" x14ac:dyDescent="0.2">
      <c r="B4" s="455" t="s">
        <v>182</v>
      </c>
      <c r="C4" s="455"/>
      <c r="D4" s="455"/>
      <c r="E4" s="455"/>
      <c r="F4" s="455"/>
      <c r="G4" s="455"/>
      <c r="H4" s="455"/>
      <c r="I4" s="455"/>
      <c r="J4" s="455"/>
      <c r="K4" s="455"/>
      <c r="L4" s="455"/>
    </row>
    <row r="7" spans="2:30" ht="15" customHeight="1" x14ac:dyDescent="0.2">
      <c r="B7" s="40"/>
      <c r="C7" s="456" t="s">
        <v>46</v>
      </c>
      <c r="D7" s="456"/>
      <c r="E7" s="456">
        <v>0</v>
      </c>
      <c r="F7" s="456"/>
      <c r="G7" s="456">
        <v>0</v>
      </c>
      <c r="H7" s="454" t="s">
        <v>19</v>
      </c>
      <c r="I7" s="454"/>
      <c r="J7" s="454">
        <v>0</v>
      </c>
      <c r="K7" s="454"/>
      <c r="L7" s="454">
        <v>0</v>
      </c>
      <c r="M7" s="454" t="s">
        <v>20</v>
      </c>
      <c r="N7" s="454"/>
      <c r="O7" s="454">
        <v>0</v>
      </c>
      <c r="P7" s="454"/>
      <c r="Q7" s="454">
        <v>0</v>
      </c>
      <c r="R7" s="454" t="s">
        <v>21</v>
      </c>
      <c r="S7" s="454">
        <v>0</v>
      </c>
      <c r="T7" s="454">
        <v>0</v>
      </c>
      <c r="U7" s="454" t="s">
        <v>47</v>
      </c>
      <c r="V7" s="454"/>
      <c r="W7" s="454"/>
      <c r="X7" s="454"/>
      <c r="Y7" s="454"/>
      <c r="Z7" s="454" t="s">
        <v>48</v>
      </c>
      <c r="AA7" s="454"/>
      <c r="AB7" s="454">
        <v>0</v>
      </c>
      <c r="AC7" s="454"/>
      <c r="AD7" s="454">
        <v>0</v>
      </c>
    </row>
    <row r="8" spans="2:30" s="13" customFormat="1" ht="15" customHeight="1" thickBot="1" x14ac:dyDescent="0.25">
      <c r="B8" s="36" t="s">
        <v>0</v>
      </c>
      <c r="C8" s="37" t="s">
        <v>204</v>
      </c>
      <c r="D8" s="38" t="s">
        <v>68</v>
      </c>
      <c r="E8" s="37" t="s">
        <v>185</v>
      </c>
      <c r="F8" s="38" t="s">
        <v>70</v>
      </c>
      <c r="G8" s="79" t="s">
        <v>49</v>
      </c>
      <c r="H8" s="37" t="s">
        <v>204</v>
      </c>
      <c r="I8" s="80" t="s">
        <v>69</v>
      </c>
      <c r="J8" s="37" t="s">
        <v>185</v>
      </c>
      <c r="K8" s="80" t="s">
        <v>75</v>
      </c>
      <c r="L8" s="79" t="s">
        <v>49</v>
      </c>
      <c r="M8" s="37" t="s">
        <v>204</v>
      </c>
      <c r="N8" s="78"/>
      <c r="O8" s="37" t="s">
        <v>185</v>
      </c>
      <c r="P8" s="80"/>
      <c r="Q8" s="79" t="s">
        <v>49</v>
      </c>
      <c r="R8" s="37" t="s">
        <v>204</v>
      </c>
      <c r="S8" s="37" t="s">
        <v>185</v>
      </c>
      <c r="T8" s="79" t="s">
        <v>49</v>
      </c>
      <c r="U8" s="37" t="s">
        <v>204</v>
      </c>
      <c r="V8" s="80" t="s">
        <v>108</v>
      </c>
      <c r="W8" s="37" t="s">
        <v>185</v>
      </c>
      <c r="X8" s="80" t="s">
        <v>120</v>
      </c>
      <c r="Y8" s="79" t="s">
        <v>49</v>
      </c>
      <c r="Z8" s="37" t="s">
        <v>204</v>
      </c>
      <c r="AA8" s="78"/>
      <c r="AB8" s="37" t="s">
        <v>185</v>
      </c>
      <c r="AC8" s="81"/>
      <c r="AD8" s="79" t="s">
        <v>49</v>
      </c>
    </row>
    <row r="9" spans="2:30" x14ac:dyDescent="0.2">
      <c r="B9" s="25"/>
      <c r="C9" s="82"/>
      <c r="D9" s="68"/>
      <c r="E9" s="68"/>
      <c r="F9" s="68"/>
      <c r="G9" s="69"/>
      <c r="H9" s="82"/>
      <c r="I9" s="70"/>
      <c r="J9" s="68"/>
      <c r="K9" s="68"/>
      <c r="L9" s="69"/>
      <c r="M9" s="82"/>
      <c r="N9" s="70"/>
      <c r="O9" s="68"/>
      <c r="P9" s="68"/>
      <c r="Q9" s="69"/>
      <c r="R9" s="82"/>
      <c r="S9" s="68"/>
      <c r="T9" s="69"/>
      <c r="U9" s="82"/>
      <c r="V9" s="70"/>
      <c r="W9" s="68"/>
      <c r="X9" s="68"/>
      <c r="Y9" s="69"/>
      <c r="Z9" s="82"/>
      <c r="AA9" s="70"/>
      <c r="AB9" s="68"/>
      <c r="AC9" s="68"/>
      <c r="AD9" s="69"/>
    </row>
    <row r="10" spans="2:30" x14ac:dyDescent="0.2">
      <c r="B10" s="26" t="s">
        <v>2</v>
      </c>
      <c r="C10" s="83">
        <v>16547</v>
      </c>
      <c r="D10" s="51"/>
      <c r="E10" s="51">
        <v>17784</v>
      </c>
      <c r="F10" s="51"/>
      <c r="G10" s="52">
        <v>-7.0000000000000007E-2</v>
      </c>
      <c r="H10" s="83">
        <v>6544</v>
      </c>
      <c r="I10" s="55"/>
      <c r="J10" s="51">
        <v>6358</v>
      </c>
      <c r="K10" s="51"/>
      <c r="L10" s="52">
        <v>0.03</v>
      </c>
      <c r="M10" s="83">
        <v>8993</v>
      </c>
      <c r="N10" s="55"/>
      <c r="O10" s="51">
        <v>8668</v>
      </c>
      <c r="P10" s="51"/>
      <c r="Q10" s="52">
        <v>0.04</v>
      </c>
      <c r="R10" s="83">
        <v>1688</v>
      </c>
      <c r="S10" s="51">
        <v>1228</v>
      </c>
      <c r="T10" s="52">
        <v>0.37</v>
      </c>
      <c r="U10" s="83">
        <v>-242</v>
      </c>
      <c r="V10" s="51"/>
      <c r="W10" s="51">
        <v>-152</v>
      </c>
      <c r="X10" s="51"/>
      <c r="Y10" s="52">
        <v>-0.59</v>
      </c>
      <c r="Z10" s="83">
        <v>33530</v>
      </c>
      <c r="AA10" s="51"/>
      <c r="AB10" s="51">
        <v>33886</v>
      </c>
      <c r="AC10" s="51"/>
      <c r="AD10" s="52">
        <v>-0.01</v>
      </c>
    </row>
    <row r="11" spans="2:30" x14ac:dyDescent="0.2">
      <c r="B11" s="27" t="s">
        <v>50</v>
      </c>
      <c r="C11" s="84">
        <v>16515</v>
      </c>
      <c r="D11" s="53"/>
      <c r="E11" s="53">
        <v>17754</v>
      </c>
      <c r="F11" s="53"/>
      <c r="G11" s="52">
        <v>-7.0000000000000007E-2</v>
      </c>
      <c r="H11" s="84">
        <v>6489</v>
      </c>
      <c r="I11" s="56"/>
      <c r="J11" s="53">
        <v>6301</v>
      </c>
      <c r="K11" s="53"/>
      <c r="L11" s="52">
        <v>0.03</v>
      </c>
      <c r="M11" s="84">
        <v>8983</v>
      </c>
      <c r="N11" s="56"/>
      <c r="O11" s="53">
        <v>8652</v>
      </c>
      <c r="P11" s="53"/>
      <c r="Q11" s="52">
        <v>0.04</v>
      </c>
      <c r="R11" s="84">
        <v>1541</v>
      </c>
      <c r="S11" s="53">
        <v>1174</v>
      </c>
      <c r="T11" s="52">
        <v>0.31</v>
      </c>
      <c r="U11" s="84">
        <v>2</v>
      </c>
      <c r="V11" s="53"/>
      <c r="W11" s="53">
        <v>5</v>
      </c>
      <c r="X11" s="53"/>
      <c r="Y11" s="52">
        <v>-0.6</v>
      </c>
      <c r="Z11" s="84">
        <v>33530</v>
      </c>
      <c r="AA11" s="53"/>
      <c r="AB11" s="53">
        <v>33886</v>
      </c>
      <c r="AC11" s="53"/>
      <c r="AD11" s="52">
        <v>-0.01</v>
      </c>
    </row>
    <row r="12" spans="2:30" x14ac:dyDescent="0.2">
      <c r="B12" s="27" t="s">
        <v>51</v>
      </c>
      <c r="C12" s="84">
        <v>32</v>
      </c>
      <c r="D12" s="53"/>
      <c r="E12" s="53">
        <v>30</v>
      </c>
      <c r="F12" s="53"/>
      <c r="G12" s="52">
        <v>7.0000000000000007E-2</v>
      </c>
      <c r="H12" s="84">
        <v>55</v>
      </c>
      <c r="I12" s="56"/>
      <c r="J12" s="53">
        <v>57</v>
      </c>
      <c r="K12" s="53"/>
      <c r="L12" s="52">
        <v>-0.04</v>
      </c>
      <c r="M12" s="84">
        <v>10</v>
      </c>
      <c r="N12" s="56"/>
      <c r="O12" s="53">
        <v>16</v>
      </c>
      <c r="P12" s="53"/>
      <c r="Q12" s="52">
        <v>-0.38</v>
      </c>
      <c r="R12" s="84">
        <v>147</v>
      </c>
      <c r="S12" s="53">
        <v>54</v>
      </c>
      <c r="T12" s="52">
        <v>1.72</v>
      </c>
      <c r="U12" s="84">
        <v>-244</v>
      </c>
      <c r="V12" s="53"/>
      <c r="W12" s="53">
        <v>-157</v>
      </c>
      <c r="X12" s="53"/>
      <c r="Y12" s="52">
        <v>-0.55000000000000004</v>
      </c>
      <c r="Z12" s="84">
        <v>0</v>
      </c>
      <c r="AA12" s="53"/>
      <c r="AB12" s="53">
        <v>0</v>
      </c>
      <c r="AC12" s="53"/>
      <c r="AD12" s="52" t="s">
        <v>221</v>
      </c>
    </row>
    <row r="13" spans="2:30" x14ac:dyDescent="0.2">
      <c r="B13" s="27" t="s">
        <v>52</v>
      </c>
      <c r="C13" s="85">
        <v>0.49</v>
      </c>
      <c r="D13" s="52"/>
      <c r="E13" s="52">
        <v>0.52</v>
      </c>
      <c r="F13" s="52"/>
      <c r="G13" s="52"/>
      <c r="H13" s="85">
        <v>0.19</v>
      </c>
      <c r="I13" s="57"/>
      <c r="J13" s="52">
        <v>0.19</v>
      </c>
      <c r="K13" s="52"/>
      <c r="L13" s="52"/>
      <c r="M13" s="85">
        <v>0.27</v>
      </c>
      <c r="N13" s="57"/>
      <c r="O13" s="52">
        <v>0.26</v>
      </c>
      <c r="P13" s="52"/>
      <c r="Q13" s="52"/>
      <c r="R13" s="85">
        <v>0.05</v>
      </c>
      <c r="S13" s="52">
        <v>0.03</v>
      </c>
      <c r="T13" s="52"/>
      <c r="U13" s="85">
        <v>0</v>
      </c>
      <c r="V13" s="52"/>
      <c r="W13" s="52">
        <v>0</v>
      </c>
      <c r="X13" s="52"/>
      <c r="Y13" s="52"/>
      <c r="Z13" s="85">
        <v>1</v>
      </c>
      <c r="AA13" s="52"/>
      <c r="AB13" s="52">
        <v>1</v>
      </c>
      <c r="AC13" s="52"/>
      <c r="AD13" s="52"/>
    </row>
    <row r="14" spans="2:30" x14ac:dyDescent="0.2">
      <c r="B14" s="26" t="s">
        <v>53</v>
      </c>
      <c r="C14" s="84">
        <v>3031</v>
      </c>
      <c r="D14" s="53"/>
      <c r="E14" s="53">
        <v>3298</v>
      </c>
      <c r="F14" s="53"/>
      <c r="G14" s="52">
        <v>-0.08</v>
      </c>
      <c r="H14" s="84">
        <v>1434</v>
      </c>
      <c r="I14" s="56"/>
      <c r="J14" s="53">
        <v>1483</v>
      </c>
      <c r="K14" s="53"/>
      <c r="L14" s="52">
        <v>-0.03</v>
      </c>
      <c r="M14" s="84">
        <v>1429</v>
      </c>
      <c r="N14" s="56"/>
      <c r="O14" s="53">
        <v>1426</v>
      </c>
      <c r="P14" s="53"/>
      <c r="Q14" s="52">
        <v>0</v>
      </c>
      <c r="R14" s="84">
        <v>133</v>
      </c>
      <c r="S14" s="53">
        <v>87</v>
      </c>
      <c r="T14" s="52">
        <v>0.53</v>
      </c>
      <c r="U14" s="84">
        <v>654</v>
      </c>
      <c r="V14" s="53"/>
      <c r="W14" s="53">
        <v>-268</v>
      </c>
      <c r="X14" s="53"/>
      <c r="Y14" s="52" t="s">
        <v>111</v>
      </c>
      <c r="Z14" s="84">
        <v>6681</v>
      </c>
      <c r="AA14" s="53"/>
      <c r="AB14" s="53">
        <v>6026</v>
      </c>
      <c r="AC14" s="53"/>
      <c r="AD14" s="52">
        <v>0.11</v>
      </c>
    </row>
    <row r="15" spans="2:30" x14ac:dyDescent="0.2">
      <c r="B15" s="26" t="s">
        <v>14</v>
      </c>
      <c r="C15" s="84">
        <v>725</v>
      </c>
      <c r="D15" s="53"/>
      <c r="E15" s="53">
        <v>736</v>
      </c>
      <c r="F15" s="53"/>
      <c r="G15" s="52">
        <v>-0.01</v>
      </c>
      <c r="H15" s="84">
        <v>295</v>
      </c>
      <c r="I15" s="56"/>
      <c r="J15" s="53">
        <v>306</v>
      </c>
      <c r="K15" s="53"/>
      <c r="L15" s="52">
        <v>-0.04</v>
      </c>
      <c r="M15" s="84">
        <v>377</v>
      </c>
      <c r="N15" s="56"/>
      <c r="O15" s="53">
        <v>374</v>
      </c>
      <c r="P15" s="53"/>
      <c r="Q15" s="52">
        <v>0.01</v>
      </c>
      <c r="R15" s="84">
        <v>23</v>
      </c>
      <c r="S15" s="53">
        <v>11</v>
      </c>
      <c r="T15" s="52">
        <v>1.0900000000000001</v>
      </c>
      <c r="U15" s="84">
        <v>10</v>
      </c>
      <c r="V15" s="53"/>
      <c r="W15" s="53">
        <v>10</v>
      </c>
      <c r="X15" s="53"/>
      <c r="Y15" s="52">
        <v>0</v>
      </c>
      <c r="Z15" s="84">
        <v>1430</v>
      </c>
      <c r="AA15" s="53"/>
      <c r="AB15" s="53">
        <v>1437</v>
      </c>
      <c r="AC15" s="53"/>
      <c r="AD15" s="52">
        <v>0</v>
      </c>
    </row>
    <row r="16" spans="2:30" x14ac:dyDescent="0.2">
      <c r="B16" s="26" t="s">
        <v>17</v>
      </c>
      <c r="C16" s="83">
        <v>2306</v>
      </c>
      <c r="D16" s="51"/>
      <c r="E16" s="51">
        <v>2562</v>
      </c>
      <c r="F16" s="51"/>
      <c r="G16" s="52">
        <v>-0.1</v>
      </c>
      <c r="H16" s="83">
        <v>1139</v>
      </c>
      <c r="I16" s="55"/>
      <c r="J16" s="51">
        <v>1177</v>
      </c>
      <c r="K16" s="51"/>
      <c r="L16" s="52">
        <v>-0.03</v>
      </c>
      <c r="M16" s="83">
        <v>1052</v>
      </c>
      <c r="N16" s="55"/>
      <c r="O16" s="51">
        <v>1052</v>
      </c>
      <c r="P16" s="51"/>
      <c r="Q16" s="52">
        <v>0</v>
      </c>
      <c r="R16" s="83">
        <v>110</v>
      </c>
      <c r="S16" s="51">
        <v>76</v>
      </c>
      <c r="T16" s="52">
        <v>0.45</v>
      </c>
      <c r="U16" s="84">
        <v>644</v>
      </c>
      <c r="V16" s="53"/>
      <c r="W16" s="53">
        <v>-278</v>
      </c>
      <c r="X16" s="53"/>
      <c r="Y16" s="52" t="s">
        <v>111</v>
      </c>
      <c r="Z16" s="83">
        <v>5251</v>
      </c>
      <c r="AA16" s="51"/>
      <c r="AB16" s="51">
        <v>4589</v>
      </c>
      <c r="AC16" s="51"/>
      <c r="AD16" s="52">
        <v>0.14000000000000001</v>
      </c>
    </row>
    <row r="17" spans="1:30" x14ac:dyDescent="0.2">
      <c r="B17" s="26" t="s">
        <v>8</v>
      </c>
      <c r="C17" s="84">
        <v>-301</v>
      </c>
      <c r="D17" s="53"/>
      <c r="E17" s="53">
        <v>-365</v>
      </c>
      <c r="F17" s="53"/>
      <c r="G17" s="52">
        <v>0.17</v>
      </c>
      <c r="H17" s="84">
        <v>-108</v>
      </c>
      <c r="I17" s="56"/>
      <c r="J17" s="53">
        <v>-119</v>
      </c>
      <c r="K17" s="53"/>
      <c r="L17" s="52">
        <v>0.09</v>
      </c>
      <c r="M17" s="84">
        <v>-167</v>
      </c>
      <c r="N17" s="56"/>
      <c r="O17" s="53">
        <v>-155</v>
      </c>
      <c r="P17" s="53"/>
      <c r="Q17" s="52">
        <v>-0.08</v>
      </c>
      <c r="R17" s="83">
        <v>-9</v>
      </c>
      <c r="S17" s="51">
        <v>-2</v>
      </c>
      <c r="T17" s="52" t="s">
        <v>111</v>
      </c>
      <c r="U17" s="84">
        <v>-2</v>
      </c>
      <c r="V17" s="53"/>
      <c r="W17" s="53">
        <v>-26</v>
      </c>
      <c r="X17" s="53"/>
      <c r="Y17" s="52">
        <v>0.92</v>
      </c>
      <c r="Z17" s="83">
        <v>-587</v>
      </c>
      <c r="AA17" s="51"/>
      <c r="AB17" s="53">
        <v>-667</v>
      </c>
      <c r="AC17" s="53"/>
      <c r="AD17" s="52">
        <v>0.12</v>
      </c>
    </row>
    <row r="18" spans="1:30" x14ac:dyDescent="0.2">
      <c r="B18" s="26" t="s">
        <v>11</v>
      </c>
      <c r="C18" s="84">
        <v>-424</v>
      </c>
      <c r="D18" s="53"/>
      <c r="E18" s="53">
        <v>-679</v>
      </c>
      <c r="F18" s="53"/>
      <c r="G18" s="52">
        <v>0.37</v>
      </c>
      <c r="H18" s="84">
        <v>-246</v>
      </c>
      <c r="I18" s="56"/>
      <c r="J18" s="53">
        <v>-317</v>
      </c>
      <c r="K18" s="53"/>
      <c r="L18" s="52">
        <v>0.22</v>
      </c>
      <c r="M18" s="84">
        <v>-189</v>
      </c>
      <c r="N18" s="56"/>
      <c r="O18" s="53">
        <v>-164</v>
      </c>
      <c r="P18" s="53"/>
      <c r="Q18" s="52">
        <v>-0.15</v>
      </c>
      <c r="R18" s="84">
        <v>-28</v>
      </c>
      <c r="S18" s="53">
        <v>-23</v>
      </c>
      <c r="T18" s="52">
        <v>-0.22</v>
      </c>
      <c r="U18" s="84">
        <v>-63</v>
      </c>
      <c r="V18" s="53"/>
      <c r="W18" s="53">
        <v>294</v>
      </c>
      <c r="X18" s="53"/>
      <c r="Y18" s="52">
        <v>-1.21</v>
      </c>
      <c r="Z18" s="83">
        <v>-950</v>
      </c>
      <c r="AA18" s="51"/>
      <c r="AB18" s="53">
        <v>-889</v>
      </c>
      <c r="AC18" s="53"/>
      <c r="AD18" s="52">
        <v>-7.0000000000000007E-2</v>
      </c>
    </row>
    <row r="19" spans="1:30" ht="25.5" x14ac:dyDescent="0.2">
      <c r="B19" s="63" t="s">
        <v>54</v>
      </c>
      <c r="C19" s="84">
        <v>1337</v>
      </c>
      <c r="D19" s="53"/>
      <c r="E19" s="53">
        <v>1244</v>
      </c>
      <c r="F19" s="53"/>
      <c r="G19" s="52">
        <v>7.0000000000000007E-2</v>
      </c>
      <c r="H19" s="84">
        <v>742</v>
      </c>
      <c r="I19" s="56"/>
      <c r="J19" s="53">
        <v>702</v>
      </c>
      <c r="K19" s="53"/>
      <c r="L19" s="52">
        <v>0.06</v>
      </c>
      <c r="M19" s="84">
        <v>686</v>
      </c>
      <c r="N19" s="56"/>
      <c r="O19" s="53">
        <v>728</v>
      </c>
      <c r="P19" s="53"/>
      <c r="Q19" s="52">
        <v>-0.06</v>
      </c>
      <c r="R19" s="84">
        <v>72</v>
      </c>
      <c r="S19" s="53">
        <v>50</v>
      </c>
      <c r="T19" s="52">
        <v>0.44</v>
      </c>
      <c r="U19" s="84">
        <v>-810</v>
      </c>
      <c r="V19" s="53"/>
      <c r="W19" s="53">
        <v>-910</v>
      </c>
      <c r="X19" s="53"/>
      <c r="Y19" s="52">
        <v>0.11</v>
      </c>
      <c r="Z19" s="83">
        <v>2027</v>
      </c>
      <c r="AA19" s="51"/>
      <c r="AB19" s="53">
        <v>1814</v>
      </c>
      <c r="AC19" s="53"/>
      <c r="AD19" s="52">
        <v>0.12</v>
      </c>
    </row>
    <row r="20" spans="1:30" x14ac:dyDescent="0.2">
      <c r="B20" s="26"/>
      <c r="C20" s="86"/>
      <c r="D20" s="71"/>
      <c r="E20" s="71"/>
      <c r="F20" s="71"/>
      <c r="G20" s="72"/>
      <c r="H20" s="84"/>
      <c r="I20" s="56"/>
      <c r="J20" s="53"/>
      <c r="K20" s="53"/>
      <c r="L20" s="52"/>
      <c r="M20" s="84"/>
      <c r="N20" s="56"/>
      <c r="O20" s="53"/>
      <c r="P20" s="53"/>
      <c r="Q20" s="52"/>
      <c r="R20" s="84"/>
      <c r="S20" s="53"/>
      <c r="T20" s="52"/>
      <c r="U20" s="84"/>
      <c r="V20" s="53"/>
      <c r="W20" s="53"/>
      <c r="X20" s="53"/>
      <c r="Y20" s="52"/>
      <c r="Z20" s="83"/>
      <c r="AA20" s="51"/>
      <c r="AB20" s="53"/>
      <c r="AC20" s="53"/>
      <c r="AD20" s="52"/>
    </row>
    <row r="21" spans="1:30" ht="15" x14ac:dyDescent="0.2">
      <c r="A21" s="11"/>
      <c r="B21" s="26" t="s">
        <v>38</v>
      </c>
      <c r="C21" s="84">
        <v>2062</v>
      </c>
      <c r="D21" s="53"/>
      <c r="E21" s="53">
        <v>2192</v>
      </c>
      <c r="F21" s="53"/>
      <c r="G21" s="52">
        <v>-0.06</v>
      </c>
      <c r="H21" s="84">
        <v>1040</v>
      </c>
      <c r="I21" s="56"/>
      <c r="J21" s="53">
        <v>1010</v>
      </c>
      <c r="K21" s="53"/>
      <c r="L21" s="52">
        <v>0.03</v>
      </c>
      <c r="M21" s="84">
        <v>554</v>
      </c>
      <c r="N21" s="56"/>
      <c r="O21" s="53">
        <v>733</v>
      </c>
      <c r="P21" s="53"/>
      <c r="Q21" s="52">
        <v>-0.24</v>
      </c>
      <c r="R21" s="84">
        <v>106</v>
      </c>
      <c r="S21" s="53">
        <v>42</v>
      </c>
      <c r="T21" s="52">
        <v>1.52</v>
      </c>
      <c r="U21" s="84">
        <v>-20</v>
      </c>
      <c r="V21" s="53"/>
      <c r="W21" s="53">
        <v>-40</v>
      </c>
      <c r="X21" s="53"/>
      <c r="Y21" s="52">
        <v>0.5</v>
      </c>
      <c r="Z21" s="84">
        <v>3742</v>
      </c>
      <c r="AA21" s="53"/>
      <c r="AB21" s="53">
        <v>3937</v>
      </c>
      <c r="AC21" s="53"/>
      <c r="AD21" s="52">
        <v>-0.05</v>
      </c>
    </row>
    <row r="22" spans="1:30" x14ac:dyDescent="0.2">
      <c r="B22" s="26" t="s">
        <v>55</v>
      </c>
      <c r="C22" s="84">
        <v>1059</v>
      </c>
      <c r="D22" s="53"/>
      <c r="E22" s="53">
        <v>1351</v>
      </c>
      <c r="F22" s="53"/>
      <c r="G22" s="52">
        <v>-0.22</v>
      </c>
      <c r="H22" s="84">
        <v>487</v>
      </c>
      <c r="I22" s="56"/>
      <c r="J22" s="53">
        <v>590</v>
      </c>
      <c r="K22" s="53"/>
      <c r="L22" s="52">
        <v>-0.17</v>
      </c>
      <c r="M22" s="84">
        <v>120</v>
      </c>
      <c r="N22" s="56"/>
      <c r="O22" s="53">
        <v>322</v>
      </c>
      <c r="P22" s="53"/>
      <c r="Q22" s="52">
        <v>-0.63</v>
      </c>
      <c r="R22" s="84">
        <v>77</v>
      </c>
      <c r="S22" s="53">
        <v>35</v>
      </c>
      <c r="T22" s="52">
        <v>1.2</v>
      </c>
      <c r="U22" s="84">
        <v>-78</v>
      </c>
      <c r="V22" s="53"/>
      <c r="W22" s="53">
        <v>-66</v>
      </c>
      <c r="X22" s="53"/>
      <c r="Y22" s="52">
        <v>-0.18</v>
      </c>
      <c r="Z22" s="84">
        <v>1665</v>
      </c>
      <c r="AA22" s="53"/>
      <c r="AB22" s="53">
        <v>2232</v>
      </c>
      <c r="AC22" s="53"/>
      <c r="AD22" s="52">
        <v>-0.25</v>
      </c>
    </row>
    <row r="23" spans="1:30" x14ac:dyDescent="0.2">
      <c r="B23" s="26"/>
      <c r="C23" s="84"/>
      <c r="D23" s="53"/>
      <c r="E23" s="53"/>
      <c r="F23" s="53"/>
      <c r="G23" s="52"/>
      <c r="H23" s="84"/>
      <c r="I23" s="56"/>
      <c r="J23" s="53"/>
      <c r="K23" s="53"/>
      <c r="L23" s="52"/>
      <c r="M23" s="84"/>
      <c r="N23" s="56"/>
      <c r="O23" s="53"/>
      <c r="P23" s="53"/>
      <c r="Q23" s="52"/>
      <c r="R23" s="84"/>
      <c r="S23" s="53"/>
      <c r="T23" s="52"/>
      <c r="U23" s="84"/>
      <c r="V23" s="53"/>
      <c r="W23" s="53"/>
      <c r="X23" s="53"/>
      <c r="Y23" s="52"/>
      <c r="Z23" s="84"/>
      <c r="AA23" s="53"/>
      <c r="AB23" s="53"/>
      <c r="AC23" s="53"/>
      <c r="AD23" s="52"/>
    </row>
    <row r="24" spans="1:30" x14ac:dyDescent="0.2">
      <c r="B24" s="26" t="s">
        <v>240</v>
      </c>
      <c r="C24" s="84">
        <v>26242</v>
      </c>
      <c r="D24" s="53"/>
      <c r="E24" s="53">
        <v>24025</v>
      </c>
      <c r="F24" s="53"/>
      <c r="G24" s="52">
        <v>0.09</v>
      </c>
      <c r="H24" s="84">
        <v>12638</v>
      </c>
      <c r="I24" s="56"/>
      <c r="J24" s="53">
        <v>11792</v>
      </c>
      <c r="K24" s="53"/>
      <c r="L24" s="52">
        <v>7.0000000000000007E-2</v>
      </c>
      <c r="M24" s="84">
        <v>16504</v>
      </c>
      <c r="N24" s="56"/>
      <c r="O24" s="53">
        <v>16583</v>
      </c>
      <c r="P24" s="53"/>
      <c r="Q24" s="52">
        <v>0</v>
      </c>
      <c r="R24" s="84">
        <v>2160</v>
      </c>
      <c r="S24" s="53">
        <v>1282</v>
      </c>
      <c r="T24" s="52">
        <v>0.68</v>
      </c>
      <c r="U24" s="84">
        <v>-841</v>
      </c>
      <c r="V24" s="53"/>
      <c r="W24" s="53">
        <v>-549</v>
      </c>
      <c r="X24" s="53"/>
      <c r="Y24" s="52">
        <v>-0.53</v>
      </c>
      <c r="Z24" s="84">
        <v>56703</v>
      </c>
      <c r="AA24" s="53"/>
      <c r="AB24" s="53">
        <v>53133</v>
      </c>
      <c r="AC24" s="53"/>
      <c r="AD24" s="52">
        <v>7.0000000000000007E-2</v>
      </c>
    </row>
    <row r="25" spans="1:30" x14ac:dyDescent="0.2">
      <c r="B25" s="26" t="s">
        <v>241</v>
      </c>
      <c r="C25" s="84">
        <v>7546</v>
      </c>
      <c r="D25" s="53"/>
      <c r="E25" s="53">
        <v>7448</v>
      </c>
      <c r="F25" s="53"/>
      <c r="G25" s="52">
        <v>0.01</v>
      </c>
      <c r="H25" s="84">
        <v>3867</v>
      </c>
      <c r="I25" s="56"/>
      <c r="J25" s="53">
        <v>4806</v>
      </c>
      <c r="K25" s="53"/>
      <c r="L25" s="52">
        <v>-0.2</v>
      </c>
      <c r="M25" s="84">
        <v>6219</v>
      </c>
      <c r="N25" s="56"/>
      <c r="O25" s="53">
        <v>6665</v>
      </c>
      <c r="P25" s="53"/>
      <c r="Q25" s="52">
        <v>-7.0000000000000007E-2</v>
      </c>
      <c r="R25" s="84">
        <v>535</v>
      </c>
      <c r="S25" s="53">
        <v>245</v>
      </c>
      <c r="T25" s="52">
        <v>1.18</v>
      </c>
      <c r="U25" s="84">
        <v>817</v>
      </c>
      <c r="V25" s="53"/>
      <c r="W25" s="53">
        <v>-122</v>
      </c>
      <c r="X25" s="53"/>
      <c r="Y25" s="52" t="s">
        <v>111</v>
      </c>
      <c r="Z25" s="84">
        <v>18984</v>
      </c>
      <c r="AA25" s="53"/>
      <c r="AB25" s="53">
        <v>19042</v>
      </c>
      <c r="AC25" s="53"/>
      <c r="AD25" s="52">
        <v>0</v>
      </c>
    </row>
    <row r="26" spans="1:30" x14ac:dyDescent="0.2">
      <c r="B26" s="26" t="s">
        <v>242</v>
      </c>
      <c r="C26" s="84">
        <v>5168</v>
      </c>
      <c r="D26" s="53"/>
      <c r="E26" s="53">
        <v>5282</v>
      </c>
      <c r="F26" s="53"/>
      <c r="G26" s="52">
        <v>-0.02</v>
      </c>
      <c r="H26" s="84">
        <v>3107</v>
      </c>
      <c r="I26" s="56"/>
      <c r="J26" s="53">
        <v>2879</v>
      </c>
      <c r="K26" s="53"/>
      <c r="L26" s="52">
        <v>0.08</v>
      </c>
      <c r="M26" s="84">
        <v>2051</v>
      </c>
      <c r="N26" s="56"/>
      <c r="O26" s="53">
        <v>2027</v>
      </c>
      <c r="P26" s="53"/>
      <c r="Q26" s="52">
        <v>0.01</v>
      </c>
      <c r="R26" s="84">
        <v>912</v>
      </c>
      <c r="S26" s="53">
        <v>621</v>
      </c>
      <c r="T26" s="52">
        <v>0.47</v>
      </c>
      <c r="U26" s="84">
        <v>189</v>
      </c>
      <c r="V26" s="53"/>
      <c r="W26" s="53">
        <v>452</v>
      </c>
      <c r="X26" s="53"/>
      <c r="Y26" s="52">
        <v>-0.57999999999999996</v>
      </c>
      <c r="Z26" s="84">
        <v>11427</v>
      </c>
      <c r="AA26" s="53"/>
      <c r="AB26" s="53">
        <v>11261</v>
      </c>
      <c r="AC26" s="53"/>
      <c r="AD26" s="52">
        <v>0.01</v>
      </c>
    </row>
    <row r="27" spans="1:30" x14ac:dyDescent="0.2">
      <c r="B27" s="26"/>
      <c r="C27" s="86"/>
      <c r="D27" s="71"/>
      <c r="E27" s="71"/>
      <c r="F27" s="71"/>
      <c r="G27" s="72"/>
      <c r="H27" s="84"/>
      <c r="I27" s="56"/>
      <c r="J27" s="53"/>
      <c r="K27" s="53"/>
      <c r="L27" s="52"/>
      <c r="M27" s="84"/>
      <c r="N27" s="56"/>
      <c r="O27" s="53"/>
      <c r="P27" s="53"/>
      <c r="Q27" s="52"/>
      <c r="R27" s="84"/>
      <c r="S27" s="53"/>
      <c r="T27" s="52"/>
      <c r="U27" s="84"/>
      <c r="V27" s="53"/>
      <c r="W27" s="53"/>
      <c r="X27" s="53"/>
      <c r="Y27" s="52"/>
      <c r="Z27" s="84"/>
      <c r="AA27" s="53"/>
      <c r="AB27" s="53"/>
      <c r="AC27" s="53"/>
      <c r="AD27" s="52"/>
    </row>
    <row r="28" spans="1:30" x14ac:dyDescent="0.2">
      <c r="B28" s="26" t="s">
        <v>56</v>
      </c>
      <c r="C28" s="84">
        <v>1057</v>
      </c>
      <c r="D28" s="53"/>
      <c r="E28" s="53">
        <v>944</v>
      </c>
      <c r="F28" s="53"/>
      <c r="G28" s="52">
        <v>0.12</v>
      </c>
      <c r="H28" s="84">
        <v>572</v>
      </c>
      <c r="I28" s="56"/>
      <c r="J28" s="53">
        <v>428</v>
      </c>
      <c r="K28" s="53"/>
      <c r="L28" s="52">
        <v>0.34</v>
      </c>
      <c r="M28" s="84">
        <v>441</v>
      </c>
      <c r="N28" s="56"/>
      <c r="O28" s="53">
        <v>415</v>
      </c>
      <c r="P28" s="53"/>
      <c r="Q28" s="52">
        <v>0.06</v>
      </c>
      <c r="R28" s="84">
        <v>44</v>
      </c>
      <c r="S28" s="53">
        <v>16</v>
      </c>
      <c r="T28" s="52">
        <v>1.75</v>
      </c>
      <c r="U28" s="84">
        <v>49</v>
      </c>
      <c r="V28" s="53"/>
      <c r="W28" s="53">
        <v>25</v>
      </c>
      <c r="X28" s="53"/>
      <c r="Y28" s="52">
        <v>0.96</v>
      </c>
      <c r="Z28" s="84">
        <v>2163</v>
      </c>
      <c r="AA28" s="53"/>
      <c r="AB28" s="53">
        <v>1828</v>
      </c>
      <c r="AC28" s="53"/>
      <c r="AD28" s="52">
        <v>0.18</v>
      </c>
    </row>
    <row r="29" spans="1:30" x14ac:dyDescent="0.2">
      <c r="B29" s="24" t="s">
        <v>57</v>
      </c>
      <c r="C29" s="84">
        <v>957</v>
      </c>
      <c r="D29" s="53"/>
      <c r="E29" s="53">
        <v>683</v>
      </c>
      <c r="F29" s="53"/>
      <c r="G29" s="52">
        <v>0.4</v>
      </c>
      <c r="H29" s="84">
        <v>43</v>
      </c>
      <c r="I29" s="56"/>
      <c r="J29" s="53">
        <v>157</v>
      </c>
      <c r="K29" s="53"/>
      <c r="L29" s="52">
        <v>-0.73</v>
      </c>
      <c r="M29" s="84">
        <v>60</v>
      </c>
      <c r="N29" s="56"/>
      <c r="O29" s="53">
        <v>5979</v>
      </c>
      <c r="P29" s="53"/>
      <c r="Q29" s="52">
        <v>-0.99</v>
      </c>
      <c r="R29" s="84">
        <v>496</v>
      </c>
      <c r="S29" s="53">
        <v>33</v>
      </c>
      <c r="T29" s="52" t="s">
        <v>111</v>
      </c>
      <c r="U29" s="84">
        <v>-470</v>
      </c>
      <c r="V29" s="53"/>
      <c r="W29" s="53">
        <v>0</v>
      </c>
      <c r="X29" s="53"/>
      <c r="Y29" s="52" t="s">
        <v>221</v>
      </c>
      <c r="Z29" s="84">
        <v>1086</v>
      </c>
      <c r="AA29" s="53"/>
      <c r="AB29" s="53">
        <v>6852</v>
      </c>
      <c r="AC29" s="53"/>
      <c r="AD29" s="52">
        <v>-0.84</v>
      </c>
    </row>
    <row r="30" spans="1:30" x14ac:dyDescent="0.2">
      <c r="B30" s="24"/>
      <c r="C30" s="86"/>
      <c r="D30" s="71"/>
      <c r="E30" s="71"/>
      <c r="F30" s="71"/>
      <c r="G30" s="72"/>
      <c r="H30" s="84"/>
      <c r="I30" s="56"/>
      <c r="J30" s="53"/>
      <c r="K30" s="53"/>
      <c r="L30" s="52"/>
      <c r="M30" s="84"/>
      <c r="N30" s="56"/>
      <c r="O30" s="53"/>
      <c r="P30" s="53"/>
      <c r="Q30" s="52"/>
      <c r="R30" s="84"/>
      <c r="S30" s="53"/>
      <c r="T30" s="52"/>
      <c r="U30" s="84"/>
      <c r="V30" s="53"/>
      <c r="W30" s="53"/>
      <c r="X30" s="53"/>
      <c r="Y30" s="52"/>
      <c r="Z30" s="84"/>
      <c r="AA30" s="53"/>
      <c r="AB30" s="53"/>
      <c r="AC30" s="53"/>
      <c r="AD30" s="52"/>
    </row>
    <row r="31" spans="1:30" x14ac:dyDescent="0.2">
      <c r="B31" s="26" t="s">
        <v>58</v>
      </c>
      <c r="C31" s="84">
        <v>134</v>
      </c>
      <c r="D31" s="53"/>
      <c r="E31" s="53">
        <v>131</v>
      </c>
      <c r="F31" s="53"/>
      <c r="G31" s="52">
        <v>0.02</v>
      </c>
      <c r="H31" s="84">
        <v>534</v>
      </c>
      <c r="I31" s="56"/>
      <c r="J31" s="53">
        <v>427</v>
      </c>
      <c r="K31" s="53"/>
      <c r="L31" s="52">
        <v>0.25</v>
      </c>
      <c r="M31" s="90" t="s">
        <v>130</v>
      </c>
      <c r="N31" s="60"/>
      <c r="O31" s="61" t="s">
        <v>130</v>
      </c>
      <c r="P31" s="61"/>
      <c r="Q31" s="52" t="s">
        <v>111</v>
      </c>
      <c r="R31" s="84">
        <v>0</v>
      </c>
      <c r="S31" s="53">
        <v>0</v>
      </c>
      <c r="T31" s="52" t="s">
        <v>221</v>
      </c>
      <c r="U31" s="84">
        <v>5</v>
      </c>
      <c r="V31" s="53"/>
      <c r="W31" s="53">
        <v>0</v>
      </c>
      <c r="X31" s="53"/>
      <c r="Y31" s="52" t="s">
        <v>221</v>
      </c>
      <c r="Z31" s="84">
        <v>673</v>
      </c>
      <c r="AA31" s="53"/>
      <c r="AB31" s="53">
        <v>558</v>
      </c>
      <c r="AC31" s="53"/>
      <c r="AD31" s="52">
        <v>0.21</v>
      </c>
    </row>
    <row r="32" spans="1:30" x14ac:dyDescent="0.2">
      <c r="B32" s="26" t="s">
        <v>243</v>
      </c>
      <c r="C32" s="84">
        <v>120328</v>
      </c>
      <c r="D32" s="53"/>
      <c r="E32" s="53">
        <v>121245</v>
      </c>
      <c r="F32" s="53"/>
      <c r="G32" s="52">
        <v>-0.01</v>
      </c>
      <c r="H32" s="84">
        <v>37843</v>
      </c>
      <c r="I32" s="56"/>
      <c r="J32" s="53">
        <v>36380</v>
      </c>
      <c r="K32" s="53"/>
      <c r="L32" s="52">
        <v>0.04</v>
      </c>
      <c r="M32" s="90">
        <v>100144</v>
      </c>
      <c r="N32" s="60"/>
      <c r="O32" s="61">
        <v>105927</v>
      </c>
      <c r="P32" s="61"/>
      <c r="Q32" s="52">
        <v>-0.05</v>
      </c>
      <c r="R32" s="84">
        <v>17299</v>
      </c>
      <c r="S32" s="53">
        <v>8667</v>
      </c>
      <c r="T32" s="52">
        <v>1</v>
      </c>
      <c r="U32" s="84">
        <v>1136</v>
      </c>
      <c r="V32" s="53"/>
      <c r="W32" s="53">
        <v>1030</v>
      </c>
      <c r="X32" s="53"/>
      <c r="Y32" s="52">
        <v>0.1</v>
      </c>
      <c r="Z32" s="84">
        <v>276750</v>
      </c>
      <c r="AA32" s="53"/>
      <c r="AB32" s="53">
        <v>273249</v>
      </c>
      <c r="AC32" s="53"/>
      <c r="AD32" s="52">
        <v>0.01</v>
      </c>
    </row>
    <row r="33" spans="2:30" x14ac:dyDescent="0.2">
      <c r="B33" s="26"/>
      <c r="C33" s="86"/>
      <c r="D33" s="71"/>
      <c r="E33" s="71"/>
      <c r="F33" s="71"/>
      <c r="G33" s="72"/>
      <c r="H33" s="84"/>
      <c r="I33" s="56"/>
      <c r="J33" s="53"/>
      <c r="K33" s="53"/>
      <c r="L33" s="52"/>
      <c r="M33" s="84"/>
      <c r="N33" s="56"/>
      <c r="O33" s="53"/>
      <c r="P33" s="53"/>
      <c r="Q33" s="52"/>
      <c r="R33" s="84"/>
      <c r="S33" s="53"/>
      <c r="T33" s="52"/>
      <c r="U33" s="84"/>
      <c r="V33" s="53"/>
      <c r="W33" s="53"/>
      <c r="X33" s="53"/>
      <c r="Y33" s="52"/>
      <c r="Z33" s="84"/>
      <c r="AA33" s="53"/>
      <c r="AB33" s="51"/>
      <c r="AC33" s="51"/>
      <c r="AD33" s="52"/>
    </row>
    <row r="34" spans="2:30" x14ac:dyDescent="0.2">
      <c r="B34" s="26" t="s">
        <v>59</v>
      </c>
      <c r="C34" s="87"/>
      <c r="D34" s="73"/>
      <c r="E34" s="73"/>
      <c r="F34" s="73"/>
      <c r="G34" s="74"/>
      <c r="H34" s="83"/>
      <c r="I34" s="55"/>
      <c r="J34" s="51"/>
      <c r="K34" s="51"/>
      <c r="L34" s="58"/>
      <c r="M34" s="83"/>
      <c r="N34" s="55"/>
      <c r="O34" s="51"/>
      <c r="P34" s="51"/>
      <c r="Q34" s="58"/>
      <c r="R34" s="83"/>
      <c r="S34" s="51"/>
      <c r="T34" s="58"/>
      <c r="U34" s="83"/>
      <c r="V34" s="51"/>
      <c r="W34" s="51"/>
      <c r="X34" s="51"/>
      <c r="Y34" s="58"/>
      <c r="Z34" s="83"/>
      <c r="AA34" s="51"/>
      <c r="AB34" s="51"/>
      <c r="AC34" s="51"/>
      <c r="AD34" s="58"/>
    </row>
    <row r="35" spans="2:30" ht="15" x14ac:dyDescent="0.2">
      <c r="B35" s="27" t="s">
        <v>15</v>
      </c>
      <c r="C35" s="88">
        <v>0.183</v>
      </c>
      <c r="D35" s="54"/>
      <c r="E35" s="54">
        <v>0.185</v>
      </c>
      <c r="F35" s="54"/>
      <c r="G35" s="54"/>
      <c r="H35" s="88">
        <v>0.219</v>
      </c>
      <c r="I35" s="59"/>
      <c r="J35" s="54">
        <v>0.23300000000000001</v>
      </c>
      <c r="K35" s="54"/>
      <c r="L35" s="54"/>
      <c r="M35" s="88">
        <v>0.159</v>
      </c>
      <c r="N35" s="59"/>
      <c r="O35" s="54">
        <v>0.16500000000000001</v>
      </c>
      <c r="P35" s="54"/>
      <c r="Q35" s="54"/>
      <c r="R35" s="88">
        <v>7.9000000000000001E-2</v>
      </c>
      <c r="S35" s="54">
        <v>7.0999999999999994E-2</v>
      </c>
      <c r="T35" s="54"/>
      <c r="U35" s="88"/>
      <c r="V35" s="54"/>
      <c r="W35" s="54"/>
      <c r="X35" s="54"/>
      <c r="Y35" s="54"/>
      <c r="Z35" s="88">
        <v>0.17899999999999999</v>
      </c>
      <c r="AA35" s="62" t="s">
        <v>223</v>
      </c>
      <c r="AB35" s="54">
        <v>0.185</v>
      </c>
      <c r="AC35" s="62" t="s">
        <v>68</v>
      </c>
      <c r="AD35" s="54"/>
    </row>
    <row r="36" spans="2:30" ht="15" x14ac:dyDescent="0.2">
      <c r="B36" s="27" t="s">
        <v>16</v>
      </c>
      <c r="C36" s="88">
        <v>0.13900000000000001</v>
      </c>
      <c r="D36" s="54"/>
      <c r="E36" s="54">
        <v>0.14399999999999999</v>
      </c>
      <c r="F36" s="54"/>
      <c r="G36" s="54"/>
      <c r="H36" s="88">
        <v>0.17399999999999999</v>
      </c>
      <c r="I36" s="59"/>
      <c r="J36" s="54">
        <v>0.185</v>
      </c>
      <c r="K36" s="54"/>
      <c r="L36" s="54"/>
      <c r="M36" s="88">
        <v>0.11700000000000001</v>
      </c>
      <c r="N36" s="59"/>
      <c r="O36" s="54">
        <v>0.121</v>
      </c>
      <c r="P36" s="54"/>
      <c r="Q36" s="54"/>
      <c r="R36" s="88">
        <v>6.5000000000000002E-2</v>
      </c>
      <c r="S36" s="54">
        <v>6.2E-2</v>
      </c>
      <c r="T36" s="54"/>
      <c r="U36" s="88"/>
      <c r="V36" s="54"/>
      <c r="W36" s="54"/>
      <c r="X36" s="54"/>
      <c r="Y36" s="54"/>
      <c r="Z36" s="88">
        <v>0.13600000000000001</v>
      </c>
      <c r="AA36" s="62" t="s">
        <v>223</v>
      </c>
      <c r="AB36" s="54">
        <v>0.14299999999999999</v>
      </c>
      <c r="AC36" s="62" t="s">
        <v>68</v>
      </c>
      <c r="AD36" s="54"/>
    </row>
    <row r="37" spans="2:30" x14ac:dyDescent="0.2">
      <c r="B37" s="27" t="s">
        <v>60</v>
      </c>
      <c r="C37" s="88">
        <v>4.3999999999999997E-2</v>
      </c>
      <c r="D37" s="54"/>
      <c r="E37" s="54">
        <v>4.1000000000000002E-2</v>
      </c>
      <c r="F37" s="54"/>
      <c r="G37" s="54"/>
      <c r="H37" s="88">
        <v>4.4999999999999998E-2</v>
      </c>
      <c r="I37" s="59"/>
      <c r="J37" s="54">
        <v>4.8000000000000001E-2</v>
      </c>
      <c r="K37" s="54"/>
      <c r="L37" s="54"/>
      <c r="M37" s="88">
        <v>4.2000000000000003E-2</v>
      </c>
      <c r="N37" s="59"/>
      <c r="O37" s="54">
        <v>4.2999999999999997E-2</v>
      </c>
      <c r="P37" s="54"/>
      <c r="Q37" s="54"/>
      <c r="R37" s="88">
        <v>1.4E-2</v>
      </c>
      <c r="S37" s="54">
        <v>8.9999999999999993E-3</v>
      </c>
      <c r="T37" s="54"/>
      <c r="U37" s="88"/>
      <c r="V37" s="54"/>
      <c r="W37" s="54"/>
      <c r="X37" s="54"/>
      <c r="Y37" s="54"/>
      <c r="Z37" s="88">
        <v>4.2999999999999997E-2</v>
      </c>
      <c r="AA37" s="54"/>
      <c r="AB37" s="54">
        <v>4.2000000000000003E-2</v>
      </c>
      <c r="AC37" s="54"/>
      <c r="AD37" s="54"/>
    </row>
    <row r="38" spans="2:30" x14ac:dyDescent="0.2">
      <c r="B38" s="27" t="s">
        <v>61</v>
      </c>
      <c r="C38" s="88">
        <v>0.125</v>
      </c>
      <c r="D38" s="54"/>
      <c r="E38" s="54">
        <v>0.123</v>
      </c>
      <c r="F38" s="54"/>
      <c r="G38" s="54"/>
      <c r="H38" s="88">
        <v>0.159</v>
      </c>
      <c r="I38" s="59"/>
      <c r="J38" s="54">
        <v>0.159</v>
      </c>
      <c r="K38" s="54"/>
      <c r="L38" s="54"/>
      <c r="M38" s="88">
        <v>6.2E-2</v>
      </c>
      <c r="N38" s="59"/>
      <c r="O38" s="54">
        <v>8.5000000000000006E-2</v>
      </c>
      <c r="P38" s="54"/>
      <c r="Q38" s="54"/>
      <c r="R38" s="88">
        <v>6.3E-2</v>
      </c>
      <c r="S38" s="54">
        <v>3.4000000000000002E-2</v>
      </c>
      <c r="T38" s="54"/>
      <c r="U38" s="88"/>
      <c r="V38" s="54"/>
      <c r="W38" s="54"/>
      <c r="X38" s="54"/>
      <c r="Y38" s="54"/>
      <c r="Z38" s="88">
        <v>0.112</v>
      </c>
      <c r="AA38" s="54"/>
      <c r="AB38" s="54">
        <v>0.11600000000000001</v>
      </c>
      <c r="AC38" s="54"/>
      <c r="AD38" s="54"/>
    </row>
    <row r="39" spans="2:30" ht="15" x14ac:dyDescent="0.2">
      <c r="B39" s="27" t="s">
        <v>222</v>
      </c>
      <c r="C39" s="88">
        <v>0.1</v>
      </c>
      <c r="D39" s="54"/>
      <c r="E39" s="54">
        <v>0.109</v>
      </c>
      <c r="F39" s="54"/>
      <c r="G39" s="54"/>
      <c r="H39" s="88">
        <v>0.111</v>
      </c>
      <c r="I39" s="59"/>
      <c r="J39" s="54">
        <v>0.108</v>
      </c>
      <c r="K39" s="54"/>
      <c r="L39" s="54"/>
      <c r="M39" s="88">
        <v>6.8000000000000005E-2</v>
      </c>
      <c r="N39" s="59"/>
      <c r="O39" s="54">
        <v>6.9000000000000006E-2</v>
      </c>
      <c r="P39" s="54"/>
      <c r="Q39" s="54"/>
      <c r="R39" s="88">
        <v>9.0999999999999998E-2</v>
      </c>
      <c r="S39" s="54">
        <v>9.8000000000000004E-2</v>
      </c>
      <c r="T39" s="54"/>
      <c r="U39" s="88"/>
      <c r="V39" s="54"/>
      <c r="W39" s="54"/>
      <c r="X39" s="54"/>
      <c r="Y39" s="54"/>
      <c r="Z39" s="88">
        <v>0.09</v>
      </c>
      <c r="AA39" s="62" t="s">
        <v>224</v>
      </c>
      <c r="AB39" s="54">
        <v>9.4E-2</v>
      </c>
      <c r="AC39" s="62" t="s">
        <v>225</v>
      </c>
      <c r="AD39" s="54"/>
    </row>
    <row r="40" spans="2:30" x14ac:dyDescent="0.2">
      <c r="B40" s="28"/>
      <c r="C40" s="89"/>
      <c r="D40" s="75"/>
      <c r="E40" s="75"/>
      <c r="F40" s="75"/>
      <c r="G40" s="76"/>
      <c r="H40" s="89"/>
      <c r="I40" s="77"/>
      <c r="J40" s="75"/>
      <c r="K40" s="75"/>
      <c r="L40" s="76"/>
      <c r="M40" s="89"/>
      <c r="N40" s="77"/>
      <c r="O40" s="75"/>
      <c r="P40" s="75"/>
      <c r="Q40" s="76"/>
      <c r="R40" s="89"/>
      <c r="S40" s="75"/>
      <c r="T40" s="76"/>
      <c r="U40" s="89"/>
      <c r="V40" s="77"/>
      <c r="W40" s="75"/>
      <c r="X40" s="75"/>
      <c r="Y40" s="76"/>
      <c r="Z40" s="89"/>
      <c r="AA40" s="77"/>
      <c r="AB40" s="75"/>
      <c r="AC40" s="75"/>
      <c r="AD40" s="76"/>
    </row>
    <row r="41" spans="2:30" x14ac:dyDescent="0.2">
      <c r="B41" s="24"/>
      <c r="C41" s="7"/>
      <c r="D41" s="7"/>
      <c r="E41" s="7"/>
      <c r="F41" s="7"/>
      <c r="G41" s="29"/>
      <c r="H41" s="7"/>
      <c r="I41" s="7"/>
      <c r="J41" s="7"/>
      <c r="K41" s="7"/>
      <c r="L41" s="29"/>
      <c r="M41" s="7"/>
      <c r="N41" s="7"/>
      <c r="O41" s="7"/>
      <c r="P41" s="7"/>
      <c r="Q41" s="29"/>
      <c r="R41" s="7"/>
      <c r="S41" s="7"/>
      <c r="T41" s="29"/>
      <c r="U41" s="7"/>
      <c r="V41" s="7"/>
      <c r="W41" s="7"/>
      <c r="X41" s="7"/>
      <c r="Y41" s="29"/>
      <c r="Z41" s="7"/>
      <c r="AA41" s="7"/>
      <c r="AB41" s="7"/>
      <c r="AC41" s="7"/>
      <c r="AD41" s="29"/>
    </row>
    <row r="42" spans="2:30" x14ac:dyDescent="0.2">
      <c r="B42" s="7" t="s">
        <v>226</v>
      </c>
      <c r="C42" s="7"/>
      <c r="D42" s="7"/>
      <c r="E42" s="7"/>
      <c r="F42" s="7"/>
      <c r="G42" s="29"/>
      <c r="H42" s="7"/>
      <c r="I42" s="7"/>
      <c r="J42" s="7"/>
      <c r="K42" s="7"/>
      <c r="L42" s="29"/>
      <c r="M42" s="7"/>
      <c r="N42" s="7"/>
      <c r="O42" s="7"/>
      <c r="P42" s="7"/>
      <c r="Q42" s="29"/>
      <c r="R42" s="7"/>
      <c r="S42" s="7"/>
      <c r="T42" s="29"/>
      <c r="U42" s="7"/>
      <c r="V42" s="7"/>
      <c r="W42" s="7"/>
      <c r="X42" s="7"/>
      <c r="Y42" s="29"/>
      <c r="Z42" s="7"/>
      <c r="AA42" s="7"/>
      <c r="AB42" s="7"/>
      <c r="AC42" s="7"/>
      <c r="AD42" s="29"/>
    </row>
    <row r="43" spans="2:30" x14ac:dyDescent="0.2">
      <c r="B43" s="7" t="s">
        <v>227</v>
      </c>
      <c r="C43" s="30"/>
      <c r="D43" s="30"/>
      <c r="E43" s="30"/>
      <c r="F43" s="30"/>
      <c r="G43" s="31"/>
      <c r="H43" s="30"/>
      <c r="I43" s="30"/>
      <c r="J43" s="30"/>
      <c r="K43" s="30"/>
      <c r="L43" s="32"/>
      <c r="M43" s="30"/>
      <c r="N43" s="30"/>
      <c r="O43" s="30"/>
      <c r="P43" s="30"/>
      <c r="Q43" s="32"/>
      <c r="R43" s="30"/>
      <c r="S43" s="30"/>
      <c r="T43" s="32"/>
      <c r="U43" s="30"/>
      <c r="V43" s="30"/>
      <c r="W43" s="30"/>
      <c r="X43" s="30"/>
      <c r="Y43" s="32"/>
      <c r="Z43" s="30"/>
      <c r="AA43" s="30"/>
      <c r="AB43" s="30"/>
      <c r="AC43" s="30"/>
      <c r="AD43" s="32"/>
    </row>
    <row r="44" spans="2:30" ht="15" x14ac:dyDescent="0.2">
      <c r="B44" s="34" t="s">
        <v>228</v>
      </c>
      <c r="C44" s="8"/>
      <c r="D44" s="8"/>
      <c r="E44" s="8"/>
      <c r="F44" s="8"/>
      <c r="G44" s="9"/>
      <c r="H44" s="8"/>
      <c r="I44" s="8"/>
      <c r="J44" s="8"/>
      <c r="K44" s="8"/>
      <c r="L44" s="8"/>
      <c r="M44" s="8"/>
      <c r="N44" s="8"/>
      <c r="O44" s="8"/>
      <c r="P44" s="8"/>
      <c r="Q44" s="8"/>
      <c r="R44" s="33"/>
      <c r="S44" s="34"/>
      <c r="T44" s="33"/>
      <c r="U44" s="33"/>
      <c r="V44" s="33"/>
      <c r="W44" s="8"/>
      <c r="X44" s="8"/>
      <c r="Y44" s="8"/>
      <c r="Z44" s="8"/>
      <c r="AA44" s="8"/>
      <c r="AB44" s="8"/>
      <c r="AC44" s="8"/>
      <c r="AD44" s="8"/>
    </row>
    <row r="45" spans="2:30" ht="15" x14ac:dyDescent="0.2">
      <c r="B45" s="34" t="s">
        <v>229</v>
      </c>
      <c r="C45" s="8"/>
      <c r="D45" s="8"/>
      <c r="E45" s="8"/>
      <c r="F45" s="8"/>
      <c r="G45" s="9"/>
      <c r="H45" s="8"/>
      <c r="I45" s="8"/>
      <c r="J45" s="8"/>
      <c r="K45" s="8"/>
      <c r="L45" s="8"/>
      <c r="M45" s="8"/>
      <c r="N45" s="8"/>
      <c r="O45" s="8"/>
      <c r="P45" s="8"/>
      <c r="Q45" s="8"/>
      <c r="R45" s="33"/>
      <c r="S45" s="34"/>
      <c r="T45" s="33"/>
      <c r="U45" s="33"/>
      <c r="V45" s="33"/>
      <c r="W45" s="8"/>
      <c r="X45" s="8"/>
      <c r="Y45" s="8"/>
      <c r="Z45" s="8"/>
      <c r="AA45" s="8"/>
      <c r="AB45" s="8"/>
      <c r="AC45" s="8"/>
      <c r="AD45" s="8"/>
    </row>
    <row r="46" spans="2:30" x14ac:dyDescent="0.2">
      <c r="B46" s="34" t="s">
        <v>230</v>
      </c>
    </row>
    <row r="47" spans="2:30" x14ac:dyDescent="0.2">
      <c r="B47" s="233" t="s">
        <v>231</v>
      </c>
    </row>
    <row r="48" spans="2:30" x14ac:dyDescent="0.2">
      <c r="B48" s="13" t="s">
        <v>232</v>
      </c>
    </row>
    <row r="49" spans="2:2" x14ac:dyDescent="0.2">
      <c r="B49" s="13" t="s">
        <v>233</v>
      </c>
    </row>
    <row r="50" spans="2:2" x14ac:dyDescent="0.2">
      <c r="B50" s="13" t="s">
        <v>234</v>
      </c>
    </row>
  </sheetData>
  <mergeCells count="7">
    <mergeCell ref="Z7:AD7"/>
    <mergeCell ref="B4:L4"/>
    <mergeCell ref="C7:G7"/>
    <mergeCell ref="H7:L7"/>
    <mergeCell ref="M7:Q7"/>
    <mergeCell ref="R7:T7"/>
    <mergeCell ref="U7:Y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D42"/>
  <sheetViews>
    <sheetView showGridLines="0" zoomScale="85" zoomScaleNormal="85" zoomScalePageLayoutView="40" workbookViewId="0">
      <selection activeCell="B1" sqref="B1"/>
    </sheetView>
  </sheetViews>
  <sheetFormatPr baseColWidth="10" defaultColWidth="11.42578125" defaultRowHeight="12.75" x14ac:dyDescent="0.2"/>
  <cols>
    <col min="1" max="1" width="2.5703125" style="4" bestFit="1" customWidth="1"/>
    <col min="2" max="2" width="61" style="13" customWidth="1"/>
    <col min="3" max="3" width="10.7109375" style="4" bestFit="1" customWidth="1"/>
    <col min="4" max="4" width="2.85546875" style="4" customWidth="1"/>
    <col min="5" max="5" width="10.7109375" style="4" bestFit="1" customWidth="1"/>
    <col min="6" max="6" width="3.28515625" style="4" customWidth="1"/>
    <col min="7" max="7" width="9.5703125" style="4" bestFit="1" customWidth="1"/>
    <col min="8" max="8" width="10.7109375" style="4" bestFit="1" customWidth="1"/>
    <col min="9" max="9" width="2.5703125" style="4" bestFit="1" customWidth="1"/>
    <col min="10" max="10" width="10.7109375" style="4" bestFit="1" customWidth="1"/>
    <col min="11" max="11" width="2.5703125" style="4" bestFit="1" customWidth="1"/>
    <col min="12" max="12" width="9.5703125" style="4" bestFit="1" customWidth="1"/>
    <col min="13" max="13" width="10.7109375" style="4" bestFit="1" customWidth="1"/>
    <col min="14" max="14" width="2.5703125" style="4" bestFit="1" customWidth="1"/>
    <col min="15" max="15" width="10.7109375" style="4" bestFit="1" customWidth="1"/>
    <col min="16" max="16" width="2.5703125" style="4" bestFit="1" customWidth="1"/>
    <col min="17" max="17" width="9.5703125" style="4" bestFit="1" customWidth="1"/>
    <col min="18" max="19" width="10.7109375" style="4" bestFit="1" customWidth="1"/>
    <col min="20" max="20" width="9.5703125" style="4" bestFit="1" customWidth="1"/>
    <col min="21" max="21" width="10.7109375" style="4" bestFit="1" customWidth="1"/>
    <col min="22" max="22" width="2.5703125" style="4" bestFit="1" customWidth="1"/>
    <col min="23" max="23" width="10.7109375" style="4" bestFit="1" customWidth="1"/>
    <col min="24" max="24" width="2.5703125" style="4" bestFit="1" customWidth="1"/>
    <col min="25" max="25" width="9.5703125" style="4" bestFit="1" customWidth="1"/>
    <col min="26" max="26" width="10.7109375" style="4" bestFit="1" customWidth="1"/>
    <col min="27" max="27" width="4" style="4" bestFit="1" customWidth="1"/>
    <col min="28" max="28" width="10.7109375" style="4" bestFit="1" customWidth="1"/>
    <col min="29" max="29" width="2.28515625" style="4" bestFit="1" customWidth="1"/>
    <col min="30" max="30" width="9.5703125" style="4" bestFit="1" customWidth="1"/>
    <col min="31" max="16384" width="11.42578125" style="4"/>
  </cols>
  <sheetData>
    <row r="1" spans="2:30" ht="15" x14ac:dyDescent="0.25">
      <c r="B1" s="42" t="s">
        <v>67</v>
      </c>
    </row>
    <row r="2" spans="2:30" x14ac:dyDescent="0.2">
      <c r="B2" s="35"/>
    </row>
    <row r="3" spans="2:30" x14ac:dyDescent="0.2">
      <c r="B3" s="35"/>
      <c r="C3" s="14"/>
      <c r="D3" s="14"/>
    </row>
    <row r="4" spans="2:30" x14ac:dyDescent="0.2">
      <c r="B4" s="455" t="s">
        <v>181</v>
      </c>
      <c r="C4" s="455"/>
      <c r="D4" s="455"/>
      <c r="E4" s="455"/>
      <c r="F4" s="455"/>
      <c r="G4" s="455"/>
      <c r="H4" s="455"/>
      <c r="I4" s="455"/>
      <c r="J4" s="455"/>
      <c r="K4" s="455"/>
      <c r="L4" s="455"/>
    </row>
    <row r="7" spans="2:30" ht="15" customHeight="1" x14ac:dyDescent="0.2">
      <c r="B7" s="40"/>
      <c r="C7" s="456" t="s">
        <v>46</v>
      </c>
      <c r="D7" s="456"/>
      <c r="E7" s="456">
        <v>0</v>
      </c>
      <c r="F7" s="456"/>
      <c r="G7" s="456">
        <v>0</v>
      </c>
      <c r="H7" s="454" t="s">
        <v>19</v>
      </c>
      <c r="I7" s="454"/>
      <c r="J7" s="454">
        <v>0</v>
      </c>
      <c r="K7" s="454"/>
      <c r="L7" s="454">
        <v>0</v>
      </c>
      <c r="M7" s="454" t="s">
        <v>20</v>
      </c>
      <c r="N7" s="454"/>
      <c r="O7" s="454">
        <v>0</v>
      </c>
      <c r="P7" s="454"/>
      <c r="Q7" s="454">
        <v>0</v>
      </c>
      <c r="R7" s="454" t="s">
        <v>21</v>
      </c>
      <c r="S7" s="454">
        <v>0</v>
      </c>
      <c r="T7" s="454">
        <v>0</v>
      </c>
      <c r="U7" s="454" t="s">
        <v>47</v>
      </c>
      <c r="V7" s="454"/>
      <c r="W7" s="454"/>
      <c r="X7" s="454"/>
      <c r="Y7" s="454"/>
      <c r="Z7" s="454" t="s">
        <v>48</v>
      </c>
      <c r="AA7" s="454"/>
      <c r="AB7" s="454">
        <v>0</v>
      </c>
      <c r="AC7" s="454"/>
      <c r="AD7" s="454">
        <v>0</v>
      </c>
    </row>
    <row r="8" spans="2:30" s="13" customFormat="1" ht="15" customHeight="1" thickBot="1" x14ac:dyDescent="0.25">
      <c r="B8" s="36" t="s">
        <v>0</v>
      </c>
      <c r="C8" s="37" t="s">
        <v>179</v>
      </c>
      <c r="D8" s="38" t="s">
        <v>68</v>
      </c>
      <c r="E8" s="37" t="s">
        <v>180</v>
      </c>
      <c r="F8" s="38" t="s">
        <v>70</v>
      </c>
      <c r="G8" s="41" t="s">
        <v>49</v>
      </c>
      <c r="H8" s="37" t="s">
        <v>179</v>
      </c>
      <c r="I8" s="38" t="s">
        <v>69</v>
      </c>
      <c r="J8" s="37" t="s">
        <v>180</v>
      </c>
      <c r="K8" s="38" t="s">
        <v>75</v>
      </c>
      <c r="L8" s="41" t="s">
        <v>49</v>
      </c>
      <c r="M8" s="37" t="s">
        <v>179</v>
      </c>
      <c r="N8" s="38"/>
      <c r="O8" s="37" t="s">
        <v>180</v>
      </c>
      <c r="P8" s="38"/>
      <c r="Q8" s="41" t="s">
        <v>49</v>
      </c>
      <c r="R8" s="37" t="s">
        <v>179</v>
      </c>
      <c r="S8" s="37" t="s">
        <v>180</v>
      </c>
      <c r="T8" s="41" t="s">
        <v>49</v>
      </c>
      <c r="U8" s="37" t="s">
        <v>179</v>
      </c>
      <c r="V8" s="38" t="s">
        <v>108</v>
      </c>
      <c r="W8" s="37" t="s">
        <v>180</v>
      </c>
      <c r="X8" s="38" t="s">
        <v>120</v>
      </c>
      <c r="Y8" s="41" t="s">
        <v>49</v>
      </c>
      <c r="Z8" s="37" t="s">
        <v>179</v>
      </c>
      <c r="AA8" s="39"/>
      <c r="AB8" s="37" t="s">
        <v>180</v>
      </c>
      <c r="AC8" s="39"/>
      <c r="AD8" s="41" t="s">
        <v>49</v>
      </c>
    </row>
    <row r="9" spans="2:30" x14ac:dyDescent="0.2">
      <c r="B9" s="25"/>
      <c r="C9" s="82"/>
      <c r="D9" s="70"/>
      <c r="E9" s="68"/>
      <c r="F9" s="68"/>
      <c r="G9" s="69"/>
      <c r="H9" s="82"/>
      <c r="I9" s="70"/>
      <c r="J9" s="68"/>
      <c r="K9" s="70"/>
      <c r="L9" s="69"/>
      <c r="M9" s="82"/>
      <c r="N9" s="70"/>
      <c r="O9" s="68"/>
      <c r="P9" s="68"/>
      <c r="Q9" s="69"/>
      <c r="R9" s="82"/>
      <c r="S9" s="68"/>
      <c r="T9" s="69"/>
      <c r="U9" s="82"/>
      <c r="V9" s="70"/>
      <c r="W9" s="68"/>
      <c r="X9" s="70"/>
      <c r="Y9" s="69"/>
      <c r="Z9" s="82"/>
      <c r="AA9" s="70"/>
      <c r="AB9" s="68"/>
      <c r="AC9" s="68"/>
      <c r="AD9" s="69"/>
    </row>
    <row r="10" spans="2:30" x14ac:dyDescent="0.2">
      <c r="B10" s="26" t="s">
        <v>2</v>
      </c>
      <c r="C10" s="83">
        <v>4300</v>
      </c>
      <c r="D10" s="55"/>
      <c r="E10" s="51">
        <v>4429</v>
      </c>
      <c r="F10" s="51"/>
      <c r="G10" s="52">
        <v>-0.03</v>
      </c>
      <c r="H10" s="83">
        <v>1687</v>
      </c>
      <c r="I10" s="55"/>
      <c r="J10" s="51">
        <v>1594</v>
      </c>
      <c r="K10" s="55"/>
      <c r="L10" s="52">
        <v>0.06</v>
      </c>
      <c r="M10" s="83">
        <v>2231</v>
      </c>
      <c r="N10" s="55"/>
      <c r="O10" s="51">
        <v>2246</v>
      </c>
      <c r="P10" s="51"/>
      <c r="Q10" s="52">
        <v>-0.01</v>
      </c>
      <c r="R10" s="83">
        <v>697</v>
      </c>
      <c r="S10" s="51">
        <v>480</v>
      </c>
      <c r="T10" s="52">
        <v>0.45</v>
      </c>
      <c r="U10" s="83">
        <v>-80</v>
      </c>
      <c r="V10" s="51"/>
      <c r="W10" s="51">
        <v>-54</v>
      </c>
      <c r="X10" s="51"/>
      <c r="Y10" s="52">
        <v>-0.48</v>
      </c>
      <c r="Z10" s="83">
        <v>8835</v>
      </c>
      <c r="AA10" s="51"/>
      <c r="AB10" s="51">
        <v>8695</v>
      </c>
      <c r="AC10" s="51"/>
      <c r="AD10" s="52">
        <v>0.02</v>
      </c>
    </row>
    <row r="11" spans="2:30" x14ac:dyDescent="0.2">
      <c r="B11" s="27" t="s">
        <v>50</v>
      </c>
      <c r="C11" s="84">
        <v>4293</v>
      </c>
      <c r="D11" s="56"/>
      <c r="E11" s="53">
        <v>4422</v>
      </c>
      <c r="F11" s="53"/>
      <c r="G11" s="52">
        <v>-0.03</v>
      </c>
      <c r="H11" s="84">
        <v>1673</v>
      </c>
      <c r="I11" s="56"/>
      <c r="J11" s="53">
        <v>1579</v>
      </c>
      <c r="K11" s="56"/>
      <c r="L11" s="52">
        <v>0.06</v>
      </c>
      <c r="M11" s="84">
        <v>2228</v>
      </c>
      <c r="N11" s="56"/>
      <c r="O11" s="53">
        <v>2230</v>
      </c>
      <c r="P11" s="53"/>
      <c r="Q11" s="52">
        <v>0</v>
      </c>
      <c r="R11" s="84">
        <v>641</v>
      </c>
      <c r="S11" s="53">
        <v>462</v>
      </c>
      <c r="T11" s="52">
        <v>0.39</v>
      </c>
      <c r="U11" s="84">
        <v>0</v>
      </c>
      <c r="V11" s="53"/>
      <c r="W11" s="53">
        <v>2</v>
      </c>
      <c r="X11" s="53"/>
      <c r="Y11" s="52">
        <v>-1</v>
      </c>
      <c r="Z11" s="84">
        <v>8835</v>
      </c>
      <c r="AA11" s="53"/>
      <c r="AB11" s="53">
        <v>8695</v>
      </c>
      <c r="AC11" s="53"/>
      <c r="AD11" s="52">
        <v>0.02</v>
      </c>
    </row>
    <row r="12" spans="2:30" x14ac:dyDescent="0.2">
      <c r="B12" s="27" t="s">
        <v>51</v>
      </c>
      <c r="C12" s="84">
        <v>7</v>
      </c>
      <c r="D12" s="56"/>
      <c r="E12" s="53">
        <v>7</v>
      </c>
      <c r="F12" s="53"/>
      <c r="G12" s="52">
        <v>0</v>
      </c>
      <c r="H12" s="84">
        <v>14</v>
      </c>
      <c r="I12" s="56"/>
      <c r="J12" s="53">
        <v>15</v>
      </c>
      <c r="K12" s="56"/>
      <c r="L12" s="52">
        <v>-7.0000000000000007E-2</v>
      </c>
      <c r="M12" s="84">
        <v>3</v>
      </c>
      <c r="N12" s="56"/>
      <c r="O12" s="53">
        <v>16</v>
      </c>
      <c r="P12" s="53"/>
      <c r="Q12" s="52">
        <v>-0.81</v>
      </c>
      <c r="R12" s="84">
        <v>56</v>
      </c>
      <c r="S12" s="53">
        <v>18</v>
      </c>
      <c r="T12" s="52" t="s">
        <v>111</v>
      </c>
      <c r="U12" s="84">
        <v>-80</v>
      </c>
      <c r="V12" s="53"/>
      <c r="W12" s="53">
        <v>-56</v>
      </c>
      <c r="X12" s="53"/>
      <c r="Y12" s="52">
        <v>-0.43</v>
      </c>
      <c r="Z12" s="84">
        <v>0</v>
      </c>
      <c r="AA12" s="53"/>
      <c r="AB12" s="53">
        <v>0</v>
      </c>
      <c r="AC12" s="53"/>
      <c r="AD12" s="52" t="s">
        <v>221</v>
      </c>
    </row>
    <row r="13" spans="2:30" x14ac:dyDescent="0.2">
      <c r="B13" s="27" t="s">
        <v>52</v>
      </c>
      <c r="C13" s="85">
        <v>0.49</v>
      </c>
      <c r="D13" s="57"/>
      <c r="E13" s="52">
        <v>0.51</v>
      </c>
      <c r="F13" s="52"/>
      <c r="G13" s="52"/>
      <c r="H13" s="85">
        <v>0.19</v>
      </c>
      <c r="I13" s="57"/>
      <c r="J13" s="52">
        <v>0.18</v>
      </c>
      <c r="K13" s="57"/>
      <c r="L13" s="52"/>
      <c r="M13" s="85">
        <v>0.25</v>
      </c>
      <c r="N13" s="57"/>
      <c r="O13" s="52">
        <v>0.26</v>
      </c>
      <c r="P13" s="52"/>
      <c r="Q13" s="52"/>
      <c r="R13" s="85">
        <v>7.0000000000000007E-2</v>
      </c>
      <c r="S13" s="52">
        <v>0.05</v>
      </c>
      <c r="T13" s="52"/>
      <c r="U13" s="85">
        <v>0</v>
      </c>
      <c r="V13" s="52"/>
      <c r="W13" s="52">
        <v>0</v>
      </c>
      <c r="X13" s="52"/>
      <c r="Y13" s="52"/>
      <c r="Z13" s="85">
        <v>1</v>
      </c>
      <c r="AA13" s="52"/>
      <c r="AB13" s="52">
        <v>1</v>
      </c>
      <c r="AC13" s="52"/>
      <c r="AD13" s="52"/>
    </row>
    <row r="14" spans="2:30" x14ac:dyDescent="0.2">
      <c r="B14" s="26" t="s">
        <v>53</v>
      </c>
      <c r="C14" s="84">
        <v>827</v>
      </c>
      <c r="D14" s="56"/>
      <c r="E14" s="53">
        <v>901</v>
      </c>
      <c r="F14" s="53"/>
      <c r="G14" s="52">
        <v>-0.08</v>
      </c>
      <c r="H14" s="84">
        <v>358</v>
      </c>
      <c r="I14" s="56"/>
      <c r="J14" s="53">
        <v>364</v>
      </c>
      <c r="K14" s="56"/>
      <c r="L14" s="52">
        <v>-0.02</v>
      </c>
      <c r="M14" s="84">
        <v>368</v>
      </c>
      <c r="N14" s="56"/>
      <c r="O14" s="53">
        <v>384</v>
      </c>
      <c r="P14" s="53"/>
      <c r="Q14" s="52">
        <v>-0.04</v>
      </c>
      <c r="R14" s="84">
        <v>69</v>
      </c>
      <c r="S14" s="53">
        <v>47</v>
      </c>
      <c r="T14" s="52">
        <v>0.47</v>
      </c>
      <c r="U14" s="84">
        <v>-25</v>
      </c>
      <c r="V14" s="53"/>
      <c r="W14" s="53">
        <v>-224</v>
      </c>
      <c r="X14" s="53"/>
      <c r="Y14" s="52">
        <v>0.89</v>
      </c>
      <c r="Z14" s="84">
        <v>1597</v>
      </c>
      <c r="AA14" s="53"/>
      <c r="AB14" s="53">
        <v>1472</v>
      </c>
      <c r="AC14" s="53"/>
      <c r="AD14" s="52">
        <v>0.08</v>
      </c>
    </row>
    <row r="15" spans="2:30" x14ac:dyDescent="0.2">
      <c r="B15" s="26" t="s">
        <v>14</v>
      </c>
      <c r="C15" s="84">
        <v>191</v>
      </c>
      <c r="D15" s="56"/>
      <c r="E15" s="53">
        <v>182</v>
      </c>
      <c r="F15" s="53"/>
      <c r="G15" s="52">
        <v>0.05</v>
      </c>
      <c r="H15" s="84">
        <v>73</v>
      </c>
      <c r="I15" s="56"/>
      <c r="J15" s="53">
        <v>92</v>
      </c>
      <c r="K15" s="56"/>
      <c r="L15" s="52">
        <v>-0.21</v>
      </c>
      <c r="M15" s="84">
        <v>91</v>
      </c>
      <c r="N15" s="56"/>
      <c r="O15" s="53">
        <v>101</v>
      </c>
      <c r="P15" s="53"/>
      <c r="Q15" s="52">
        <v>-0.1</v>
      </c>
      <c r="R15" s="84">
        <v>8</v>
      </c>
      <c r="S15" s="53">
        <v>3</v>
      </c>
      <c r="T15" s="52">
        <v>1.67</v>
      </c>
      <c r="U15" s="84">
        <v>3</v>
      </c>
      <c r="V15" s="53"/>
      <c r="W15" s="53">
        <v>2</v>
      </c>
      <c r="X15" s="53"/>
      <c r="Y15" s="52">
        <v>0.5</v>
      </c>
      <c r="Z15" s="84">
        <v>366</v>
      </c>
      <c r="AA15" s="53"/>
      <c r="AB15" s="53">
        <v>380</v>
      </c>
      <c r="AC15" s="53"/>
      <c r="AD15" s="52">
        <v>-0.04</v>
      </c>
    </row>
    <row r="16" spans="2:30" x14ac:dyDescent="0.2">
      <c r="B16" s="26" t="s">
        <v>17</v>
      </c>
      <c r="C16" s="83">
        <v>636</v>
      </c>
      <c r="D16" s="55"/>
      <c r="E16" s="51">
        <v>719</v>
      </c>
      <c r="F16" s="51"/>
      <c r="G16" s="52">
        <v>-0.12</v>
      </c>
      <c r="H16" s="83">
        <v>285</v>
      </c>
      <c r="I16" s="55"/>
      <c r="J16" s="51">
        <v>272</v>
      </c>
      <c r="K16" s="55"/>
      <c r="L16" s="52">
        <v>0.05</v>
      </c>
      <c r="M16" s="83">
        <v>277</v>
      </c>
      <c r="N16" s="55"/>
      <c r="O16" s="51">
        <v>283</v>
      </c>
      <c r="P16" s="51"/>
      <c r="Q16" s="52">
        <v>-0.02</v>
      </c>
      <c r="R16" s="83">
        <v>61</v>
      </c>
      <c r="S16" s="51">
        <v>44</v>
      </c>
      <c r="T16" s="52">
        <v>0.39</v>
      </c>
      <c r="U16" s="84">
        <v>-28</v>
      </c>
      <c r="V16" s="53"/>
      <c r="W16" s="53">
        <v>-226</v>
      </c>
      <c r="X16" s="53"/>
      <c r="Y16" s="52">
        <v>0.88</v>
      </c>
      <c r="Z16" s="83">
        <v>1231</v>
      </c>
      <c r="AA16" s="51"/>
      <c r="AB16" s="51">
        <v>1092</v>
      </c>
      <c r="AC16" s="51"/>
      <c r="AD16" s="52">
        <v>0.13</v>
      </c>
    </row>
    <row r="17" spans="1:30" x14ac:dyDescent="0.2">
      <c r="B17" s="26" t="s">
        <v>8</v>
      </c>
      <c r="C17" s="84">
        <v>-57</v>
      </c>
      <c r="D17" s="56"/>
      <c r="E17" s="53">
        <v>-80</v>
      </c>
      <c r="F17" s="53"/>
      <c r="G17" s="52">
        <v>0.28000000000000003</v>
      </c>
      <c r="H17" s="84">
        <v>-21</v>
      </c>
      <c r="I17" s="56"/>
      <c r="J17" s="53">
        <v>-31</v>
      </c>
      <c r="K17" s="56"/>
      <c r="L17" s="52">
        <v>0.32</v>
      </c>
      <c r="M17" s="84">
        <v>-46</v>
      </c>
      <c r="N17" s="56"/>
      <c r="O17" s="53">
        <v>-44</v>
      </c>
      <c r="P17" s="53"/>
      <c r="Q17" s="52">
        <v>-0.05</v>
      </c>
      <c r="R17" s="83">
        <v>-5</v>
      </c>
      <c r="S17" s="51">
        <v>-1</v>
      </c>
      <c r="T17" s="52" t="s">
        <v>111</v>
      </c>
      <c r="U17" s="84">
        <v>-5</v>
      </c>
      <c r="V17" s="53"/>
      <c r="W17" s="53">
        <v>-8</v>
      </c>
      <c r="X17" s="53"/>
      <c r="Y17" s="52">
        <v>0.38</v>
      </c>
      <c r="Z17" s="83">
        <v>-134</v>
      </c>
      <c r="AA17" s="51"/>
      <c r="AB17" s="53">
        <v>-164</v>
      </c>
      <c r="AC17" s="53"/>
      <c r="AD17" s="52">
        <v>0.18</v>
      </c>
    </row>
    <row r="18" spans="1:30" x14ac:dyDescent="0.2">
      <c r="B18" s="26" t="s">
        <v>11</v>
      </c>
      <c r="C18" s="84">
        <v>-116</v>
      </c>
      <c r="D18" s="56"/>
      <c r="E18" s="53">
        <v>-206</v>
      </c>
      <c r="F18" s="53"/>
      <c r="G18" s="52">
        <v>0.43</v>
      </c>
      <c r="H18" s="84">
        <v>-64</v>
      </c>
      <c r="I18" s="56"/>
      <c r="J18" s="53">
        <v>-73</v>
      </c>
      <c r="K18" s="56"/>
      <c r="L18" s="52">
        <v>0.12</v>
      </c>
      <c r="M18" s="84">
        <v>-60</v>
      </c>
      <c r="N18" s="56"/>
      <c r="O18" s="53">
        <v>-40</v>
      </c>
      <c r="P18" s="53"/>
      <c r="Q18" s="52">
        <v>-0.5</v>
      </c>
      <c r="R18" s="84">
        <v>-17</v>
      </c>
      <c r="S18" s="53">
        <v>-14</v>
      </c>
      <c r="T18" s="52">
        <v>-0.21</v>
      </c>
      <c r="U18" s="84">
        <v>61</v>
      </c>
      <c r="V18" s="53"/>
      <c r="W18" s="53">
        <v>281</v>
      </c>
      <c r="X18" s="53"/>
      <c r="Y18" s="52">
        <v>-0.78</v>
      </c>
      <c r="Z18" s="83">
        <v>-196</v>
      </c>
      <c r="AA18" s="51"/>
      <c r="AB18" s="53">
        <v>-52</v>
      </c>
      <c r="AC18" s="53"/>
      <c r="AD18" s="52" t="s">
        <v>111</v>
      </c>
    </row>
    <row r="19" spans="1:30" ht="25.5" x14ac:dyDescent="0.2">
      <c r="B19" s="63" t="s">
        <v>54</v>
      </c>
      <c r="C19" s="84">
        <v>395</v>
      </c>
      <c r="D19" s="56"/>
      <c r="E19" s="53">
        <v>358</v>
      </c>
      <c r="F19" s="53"/>
      <c r="G19" s="52">
        <v>0.1</v>
      </c>
      <c r="H19" s="84">
        <v>188</v>
      </c>
      <c r="I19" s="56"/>
      <c r="J19" s="53">
        <v>158</v>
      </c>
      <c r="K19" s="56"/>
      <c r="L19" s="52">
        <v>0.19</v>
      </c>
      <c r="M19" s="84">
        <v>170</v>
      </c>
      <c r="N19" s="56"/>
      <c r="O19" s="53">
        <v>202</v>
      </c>
      <c r="P19" s="53"/>
      <c r="Q19" s="52">
        <v>-0.16</v>
      </c>
      <c r="R19" s="84">
        <v>39</v>
      </c>
      <c r="S19" s="53">
        <v>29</v>
      </c>
      <c r="T19" s="52">
        <v>0.34</v>
      </c>
      <c r="U19" s="84">
        <v>-276</v>
      </c>
      <c r="V19" s="53"/>
      <c r="W19" s="53">
        <v>-236</v>
      </c>
      <c r="X19" s="53"/>
      <c r="Y19" s="52">
        <v>-0.17</v>
      </c>
      <c r="Z19" s="83">
        <v>516</v>
      </c>
      <c r="AA19" s="51"/>
      <c r="AB19" s="53">
        <v>511</v>
      </c>
      <c r="AC19" s="53"/>
      <c r="AD19" s="52">
        <v>0.01</v>
      </c>
    </row>
    <row r="20" spans="1:30" x14ac:dyDescent="0.2">
      <c r="B20" s="26"/>
      <c r="C20" s="86"/>
      <c r="D20" s="56"/>
      <c r="E20" s="71"/>
      <c r="F20" s="71"/>
      <c r="G20" s="72"/>
      <c r="H20" s="84"/>
      <c r="I20" s="56"/>
      <c r="J20" s="53"/>
      <c r="K20" s="56"/>
      <c r="L20" s="52"/>
      <c r="M20" s="84"/>
      <c r="N20" s="56"/>
      <c r="O20" s="53"/>
      <c r="P20" s="53"/>
      <c r="Q20" s="52"/>
      <c r="R20" s="84"/>
      <c r="S20" s="53"/>
      <c r="T20" s="52"/>
      <c r="U20" s="84"/>
      <c r="V20" s="53"/>
      <c r="W20" s="53"/>
      <c r="X20" s="53"/>
      <c r="Y20" s="52"/>
      <c r="Z20" s="83"/>
      <c r="AA20" s="51"/>
      <c r="AB20" s="53"/>
      <c r="AC20" s="53"/>
      <c r="AD20" s="52"/>
    </row>
    <row r="21" spans="1:30" ht="15" x14ac:dyDescent="0.2">
      <c r="A21" s="11"/>
      <c r="B21" s="26" t="s">
        <v>38</v>
      </c>
      <c r="C21" s="84">
        <v>698</v>
      </c>
      <c r="D21" s="56"/>
      <c r="E21" s="53">
        <v>528</v>
      </c>
      <c r="F21" s="53"/>
      <c r="G21" s="52">
        <v>0.32</v>
      </c>
      <c r="H21" s="84">
        <v>220</v>
      </c>
      <c r="I21" s="56"/>
      <c r="J21" s="53">
        <v>370</v>
      </c>
      <c r="K21" s="56"/>
      <c r="L21" s="52">
        <v>-0.41</v>
      </c>
      <c r="M21" s="84">
        <v>167</v>
      </c>
      <c r="N21" s="56"/>
      <c r="O21" s="53">
        <v>173</v>
      </c>
      <c r="P21" s="53"/>
      <c r="Q21" s="52">
        <v>-0.03</v>
      </c>
      <c r="R21" s="84">
        <v>108</v>
      </c>
      <c r="S21" s="53">
        <v>35</v>
      </c>
      <c r="T21" s="52" t="s">
        <v>111</v>
      </c>
      <c r="U21" s="84">
        <v>0</v>
      </c>
      <c r="V21" s="53"/>
      <c r="W21" s="53">
        <v>10</v>
      </c>
      <c r="X21" s="53"/>
      <c r="Y21" s="52">
        <v>-1</v>
      </c>
      <c r="Z21" s="84">
        <v>1193</v>
      </c>
      <c r="AA21" s="53"/>
      <c r="AB21" s="53">
        <v>1116</v>
      </c>
      <c r="AC21" s="53"/>
      <c r="AD21" s="52">
        <v>7.0000000000000007E-2</v>
      </c>
    </row>
    <row r="22" spans="1:30" x14ac:dyDescent="0.2">
      <c r="B22" s="26" t="s">
        <v>55</v>
      </c>
      <c r="C22" s="84">
        <v>397</v>
      </c>
      <c r="D22" s="56"/>
      <c r="E22" s="53">
        <v>301</v>
      </c>
      <c r="F22" s="53"/>
      <c r="G22" s="52">
        <v>0.32</v>
      </c>
      <c r="H22" s="84">
        <v>19</v>
      </c>
      <c r="I22" s="56"/>
      <c r="J22" s="53">
        <v>212</v>
      </c>
      <c r="K22" s="56"/>
      <c r="L22" s="52">
        <v>-0.91</v>
      </c>
      <c r="M22" s="84">
        <v>-9</v>
      </c>
      <c r="N22" s="56"/>
      <c r="O22" s="53">
        <v>-12</v>
      </c>
      <c r="P22" s="53"/>
      <c r="Q22" s="52">
        <v>0.25</v>
      </c>
      <c r="R22" s="84">
        <v>93</v>
      </c>
      <c r="S22" s="53">
        <v>30</v>
      </c>
      <c r="T22" s="52" t="s">
        <v>111</v>
      </c>
      <c r="U22" s="84">
        <v>-28</v>
      </c>
      <c r="V22" s="53"/>
      <c r="W22" s="53">
        <v>-4</v>
      </c>
      <c r="X22" s="53"/>
      <c r="Y22" s="52" t="s">
        <v>111</v>
      </c>
      <c r="Z22" s="84">
        <v>472</v>
      </c>
      <c r="AA22" s="53"/>
      <c r="AB22" s="53">
        <v>527</v>
      </c>
      <c r="AC22" s="53"/>
      <c r="AD22" s="52">
        <v>-0.1</v>
      </c>
    </row>
    <row r="23" spans="1:30" x14ac:dyDescent="0.2">
      <c r="B23" s="26"/>
      <c r="C23" s="84"/>
      <c r="D23" s="56"/>
      <c r="E23" s="53"/>
      <c r="F23" s="53"/>
      <c r="G23" s="52"/>
      <c r="H23" s="84"/>
      <c r="I23" s="56"/>
      <c r="J23" s="53"/>
      <c r="K23" s="56"/>
      <c r="L23" s="52"/>
      <c r="M23" s="84"/>
      <c r="N23" s="56"/>
      <c r="O23" s="53"/>
      <c r="P23" s="53"/>
      <c r="Q23" s="52"/>
      <c r="R23" s="84"/>
      <c r="S23" s="53"/>
      <c r="T23" s="52"/>
      <c r="U23" s="84"/>
      <c r="V23" s="53"/>
      <c r="W23" s="53"/>
      <c r="X23" s="53"/>
      <c r="Y23" s="52"/>
      <c r="Z23" s="84"/>
      <c r="AA23" s="53"/>
      <c r="AB23" s="53"/>
      <c r="AC23" s="53"/>
      <c r="AD23" s="52"/>
    </row>
    <row r="24" spans="1:30" x14ac:dyDescent="0.2">
      <c r="B24" s="26" t="s">
        <v>56</v>
      </c>
      <c r="C24" s="84">
        <v>325</v>
      </c>
      <c r="D24" s="56"/>
      <c r="E24" s="53">
        <v>312</v>
      </c>
      <c r="F24" s="53"/>
      <c r="G24" s="52">
        <v>0.04</v>
      </c>
      <c r="H24" s="84">
        <v>244</v>
      </c>
      <c r="I24" s="56"/>
      <c r="J24" s="53">
        <v>175</v>
      </c>
      <c r="K24" s="56"/>
      <c r="L24" s="52">
        <v>0.39</v>
      </c>
      <c r="M24" s="84">
        <v>176</v>
      </c>
      <c r="N24" s="56"/>
      <c r="O24" s="53">
        <v>186</v>
      </c>
      <c r="P24" s="53"/>
      <c r="Q24" s="52">
        <v>-0.05</v>
      </c>
      <c r="R24" s="84">
        <v>20</v>
      </c>
      <c r="S24" s="53">
        <v>6</v>
      </c>
      <c r="T24" s="52" t="s">
        <v>111</v>
      </c>
      <c r="U24" s="84">
        <v>28</v>
      </c>
      <c r="V24" s="53"/>
      <c r="W24" s="53">
        <v>12</v>
      </c>
      <c r="X24" s="53"/>
      <c r="Y24" s="52">
        <v>1.33</v>
      </c>
      <c r="Z24" s="84">
        <v>793</v>
      </c>
      <c r="AA24" s="53"/>
      <c r="AB24" s="53">
        <v>691</v>
      </c>
      <c r="AC24" s="53"/>
      <c r="AD24" s="52">
        <v>0.15</v>
      </c>
    </row>
    <row r="25" spans="1:30" x14ac:dyDescent="0.2">
      <c r="B25" s="24" t="s">
        <v>57</v>
      </c>
      <c r="C25" s="84">
        <v>137</v>
      </c>
      <c r="D25" s="56"/>
      <c r="E25" s="53">
        <v>135</v>
      </c>
      <c r="F25" s="53"/>
      <c r="G25" s="52">
        <v>0.01</v>
      </c>
      <c r="H25" s="84">
        <v>33</v>
      </c>
      <c r="I25" s="56"/>
      <c r="J25" s="53">
        <v>0</v>
      </c>
      <c r="K25" s="56"/>
      <c r="L25" s="52" t="s">
        <v>221</v>
      </c>
      <c r="M25" s="84">
        <v>39</v>
      </c>
      <c r="N25" s="56"/>
      <c r="O25" s="53">
        <v>22</v>
      </c>
      <c r="P25" s="53"/>
      <c r="Q25" s="52">
        <v>0.77</v>
      </c>
      <c r="R25" s="84">
        <v>7</v>
      </c>
      <c r="S25" s="53">
        <v>33</v>
      </c>
      <c r="T25" s="52">
        <v>-0.79</v>
      </c>
      <c r="U25" s="84">
        <v>-6</v>
      </c>
      <c r="V25" s="53"/>
      <c r="W25" s="53">
        <v>0</v>
      </c>
      <c r="X25" s="53"/>
      <c r="Y25" s="52" t="s">
        <v>221</v>
      </c>
      <c r="Z25" s="84">
        <v>210</v>
      </c>
      <c r="AA25" s="53"/>
      <c r="AB25" s="53">
        <v>190</v>
      </c>
      <c r="AC25" s="53"/>
      <c r="AD25" s="52">
        <v>0.11</v>
      </c>
    </row>
    <row r="26" spans="1:30" x14ac:dyDescent="0.2">
      <c r="B26" s="26"/>
      <c r="C26" s="86"/>
      <c r="D26" s="56"/>
      <c r="E26" s="71"/>
      <c r="F26" s="71"/>
      <c r="G26" s="72"/>
      <c r="H26" s="84"/>
      <c r="I26" s="56"/>
      <c r="J26" s="53"/>
      <c r="K26" s="56"/>
      <c r="L26" s="52"/>
      <c r="M26" s="84"/>
      <c r="N26" s="56"/>
      <c r="O26" s="53"/>
      <c r="P26" s="53"/>
      <c r="Q26" s="52"/>
      <c r="R26" s="84"/>
      <c r="S26" s="53"/>
      <c r="T26" s="52"/>
      <c r="U26" s="84"/>
      <c r="V26" s="53"/>
      <c r="W26" s="53"/>
      <c r="X26" s="53"/>
      <c r="Y26" s="52"/>
      <c r="Z26" s="84"/>
      <c r="AA26" s="53"/>
      <c r="AB26" s="53"/>
      <c r="AC26" s="53"/>
      <c r="AD26" s="52"/>
    </row>
    <row r="27" spans="1:30" x14ac:dyDescent="0.2">
      <c r="B27" s="26" t="s">
        <v>58</v>
      </c>
      <c r="C27" s="84">
        <v>39</v>
      </c>
      <c r="D27" s="56"/>
      <c r="E27" s="53">
        <v>36</v>
      </c>
      <c r="F27" s="53"/>
      <c r="G27" s="52">
        <v>0.08</v>
      </c>
      <c r="H27" s="84">
        <v>145</v>
      </c>
      <c r="I27" s="56"/>
      <c r="J27" s="53">
        <v>147</v>
      </c>
      <c r="K27" s="56"/>
      <c r="L27" s="52">
        <v>-0.01</v>
      </c>
      <c r="M27" s="90" t="s">
        <v>130</v>
      </c>
      <c r="N27" s="60"/>
      <c r="O27" s="61" t="s">
        <v>130</v>
      </c>
      <c r="P27" s="61"/>
      <c r="Q27" s="52" t="s">
        <v>111</v>
      </c>
      <c r="R27" s="84">
        <v>0</v>
      </c>
      <c r="S27" s="53">
        <v>0</v>
      </c>
      <c r="T27" s="52" t="s">
        <v>221</v>
      </c>
      <c r="U27" s="84">
        <v>5</v>
      </c>
      <c r="V27" s="53"/>
      <c r="W27" s="53">
        <v>0</v>
      </c>
      <c r="X27" s="53"/>
      <c r="Y27" s="52" t="s">
        <v>221</v>
      </c>
      <c r="Z27" s="84">
        <v>189</v>
      </c>
      <c r="AA27" s="53"/>
      <c r="AB27" s="53">
        <v>183</v>
      </c>
      <c r="AC27" s="53"/>
      <c r="AD27" s="52">
        <v>0.03</v>
      </c>
    </row>
    <row r="28" spans="1:30" x14ac:dyDescent="0.2">
      <c r="B28" s="26"/>
      <c r="C28" s="86"/>
      <c r="D28" s="56"/>
      <c r="E28" s="71"/>
      <c r="F28" s="71"/>
      <c r="G28" s="72"/>
      <c r="H28" s="84"/>
      <c r="I28" s="56"/>
      <c r="J28" s="53"/>
      <c r="K28" s="56"/>
      <c r="L28" s="52"/>
      <c r="M28" s="84"/>
      <c r="N28" s="56"/>
      <c r="O28" s="53"/>
      <c r="P28" s="53"/>
      <c r="Q28" s="52"/>
      <c r="R28" s="84"/>
      <c r="S28" s="53"/>
      <c r="T28" s="52"/>
      <c r="U28" s="84"/>
      <c r="V28" s="53"/>
      <c r="W28" s="53"/>
      <c r="X28" s="53"/>
      <c r="Y28" s="52"/>
      <c r="Z28" s="84"/>
      <c r="AA28" s="53"/>
      <c r="AB28" s="51"/>
      <c r="AC28" s="51"/>
      <c r="AD28" s="52"/>
    </row>
    <row r="29" spans="1:30" x14ac:dyDescent="0.2">
      <c r="B29" s="26" t="s">
        <v>59</v>
      </c>
      <c r="C29" s="87"/>
      <c r="D29" s="55"/>
      <c r="E29" s="73"/>
      <c r="F29" s="73"/>
      <c r="G29" s="74"/>
      <c r="H29" s="83"/>
      <c r="I29" s="55"/>
      <c r="J29" s="51"/>
      <c r="K29" s="55"/>
      <c r="L29" s="58"/>
      <c r="M29" s="83"/>
      <c r="N29" s="55"/>
      <c r="O29" s="51"/>
      <c r="P29" s="51"/>
      <c r="Q29" s="58"/>
      <c r="R29" s="83"/>
      <c r="S29" s="51"/>
      <c r="T29" s="58"/>
      <c r="U29" s="83"/>
      <c r="V29" s="51"/>
      <c r="W29" s="51"/>
      <c r="X29" s="51"/>
      <c r="Y29" s="58"/>
      <c r="Z29" s="83"/>
      <c r="AA29" s="51"/>
      <c r="AB29" s="51"/>
      <c r="AC29" s="51"/>
      <c r="AD29" s="58"/>
    </row>
    <row r="30" spans="1:30" ht="15" x14ac:dyDescent="0.2">
      <c r="B30" s="27" t="s">
        <v>15</v>
      </c>
      <c r="C30" s="88">
        <v>0.192</v>
      </c>
      <c r="D30" s="59"/>
      <c r="E30" s="54">
        <v>0.20300000000000001</v>
      </c>
      <c r="F30" s="54"/>
      <c r="G30" s="54"/>
      <c r="H30" s="88">
        <v>0.21199999999999999</v>
      </c>
      <c r="I30" s="59"/>
      <c r="J30" s="54">
        <v>0.22800000000000001</v>
      </c>
      <c r="K30" s="59"/>
      <c r="L30" s="54"/>
      <c r="M30" s="88">
        <v>0.16500000000000001</v>
      </c>
      <c r="N30" s="59"/>
      <c r="O30" s="54">
        <v>0.17100000000000001</v>
      </c>
      <c r="P30" s="54"/>
      <c r="Q30" s="54"/>
      <c r="R30" s="88">
        <v>9.9000000000000005E-2</v>
      </c>
      <c r="S30" s="54">
        <v>9.8000000000000004E-2</v>
      </c>
      <c r="T30" s="54"/>
      <c r="U30" s="88"/>
      <c r="V30" s="54"/>
      <c r="W30" s="54"/>
      <c r="X30" s="54"/>
      <c r="Y30" s="54"/>
      <c r="Z30" s="88">
        <v>0.183</v>
      </c>
      <c r="AA30" s="62" t="s">
        <v>235</v>
      </c>
      <c r="AB30" s="54">
        <v>0.19400000000000001</v>
      </c>
      <c r="AC30" s="62" t="s">
        <v>96</v>
      </c>
      <c r="AD30" s="54"/>
    </row>
    <row r="31" spans="1:30" ht="15" x14ac:dyDescent="0.2">
      <c r="B31" s="27" t="s">
        <v>16</v>
      </c>
      <c r="C31" s="88">
        <v>0.14799999999999999</v>
      </c>
      <c r="D31" s="59"/>
      <c r="E31" s="54">
        <v>0.16200000000000001</v>
      </c>
      <c r="F31" s="54"/>
      <c r="G31" s="54"/>
      <c r="H31" s="88">
        <v>0.16900000000000001</v>
      </c>
      <c r="I31" s="59"/>
      <c r="J31" s="54">
        <v>0.17100000000000001</v>
      </c>
      <c r="K31" s="59"/>
      <c r="L31" s="54"/>
      <c r="M31" s="88">
        <v>0.124</v>
      </c>
      <c r="N31" s="59"/>
      <c r="O31" s="54">
        <v>0.126</v>
      </c>
      <c r="P31" s="54"/>
      <c r="Q31" s="54"/>
      <c r="R31" s="88">
        <v>8.7999999999999995E-2</v>
      </c>
      <c r="S31" s="54">
        <v>9.1999999999999998E-2</v>
      </c>
      <c r="T31" s="54"/>
      <c r="U31" s="88"/>
      <c r="V31" s="54"/>
      <c r="W31" s="54"/>
      <c r="X31" s="54"/>
      <c r="Y31" s="54"/>
      <c r="Z31" s="88">
        <v>0.14099999999999999</v>
      </c>
      <c r="AA31" s="62" t="s">
        <v>235</v>
      </c>
      <c r="AB31" s="54">
        <v>0.15</v>
      </c>
      <c r="AC31" s="62" t="s">
        <v>96</v>
      </c>
      <c r="AD31" s="54"/>
    </row>
    <row r="32" spans="1:30" x14ac:dyDescent="0.2">
      <c r="B32" s="27" t="s">
        <v>60</v>
      </c>
      <c r="C32" s="88">
        <v>4.3999999999999997E-2</v>
      </c>
      <c r="D32" s="59"/>
      <c r="E32" s="54">
        <v>4.1000000000000002E-2</v>
      </c>
      <c r="F32" s="54"/>
      <c r="G32" s="54"/>
      <c r="H32" s="88">
        <v>4.2999999999999997E-2</v>
      </c>
      <c r="I32" s="59"/>
      <c r="J32" s="54">
        <v>5.8000000000000003E-2</v>
      </c>
      <c r="K32" s="59"/>
      <c r="L32" s="54"/>
      <c r="M32" s="88">
        <v>4.1000000000000002E-2</v>
      </c>
      <c r="N32" s="59"/>
      <c r="O32" s="54">
        <v>4.4999999999999998E-2</v>
      </c>
      <c r="P32" s="54"/>
      <c r="Q32" s="54"/>
      <c r="R32" s="88">
        <v>1.0999999999999999E-2</v>
      </c>
      <c r="S32" s="54">
        <v>6.0000000000000001E-3</v>
      </c>
      <c r="T32" s="54"/>
      <c r="U32" s="88"/>
      <c r="V32" s="54"/>
      <c r="W32" s="54"/>
      <c r="X32" s="54"/>
      <c r="Y32" s="54"/>
      <c r="Z32" s="88">
        <v>4.1000000000000002E-2</v>
      </c>
      <c r="AA32" s="54"/>
      <c r="AB32" s="54">
        <v>4.3999999999999997E-2</v>
      </c>
      <c r="AC32" s="54"/>
      <c r="AD32" s="54"/>
    </row>
    <row r="33" spans="2:30" x14ac:dyDescent="0.2">
      <c r="B33" s="27" t="s">
        <v>61</v>
      </c>
      <c r="C33" s="88">
        <v>0.16200000000000001</v>
      </c>
      <c r="D33" s="59"/>
      <c r="E33" s="54">
        <v>0.11899999999999999</v>
      </c>
      <c r="F33" s="54"/>
      <c r="G33" s="54"/>
      <c r="H33" s="88">
        <v>0.13</v>
      </c>
      <c r="I33" s="59"/>
      <c r="J33" s="54">
        <v>0.23200000000000001</v>
      </c>
      <c r="K33" s="59"/>
      <c r="L33" s="54"/>
      <c r="M33" s="88">
        <v>7.4999999999999997E-2</v>
      </c>
      <c r="N33" s="59"/>
      <c r="O33" s="54">
        <v>7.6999999999999999E-2</v>
      </c>
      <c r="P33" s="54"/>
      <c r="Q33" s="54"/>
      <c r="R33" s="88">
        <v>0.155</v>
      </c>
      <c r="S33" s="54">
        <v>7.2999999999999995E-2</v>
      </c>
      <c r="T33" s="54"/>
      <c r="U33" s="88"/>
      <c r="V33" s="54"/>
      <c r="W33" s="54"/>
      <c r="X33" s="54"/>
      <c r="Y33" s="54"/>
      <c r="Z33" s="88">
        <v>0.13500000000000001</v>
      </c>
      <c r="AA33" s="54"/>
      <c r="AB33" s="54">
        <v>0.128</v>
      </c>
      <c r="AC33" s="54"/>
      <c r="AD33" s="54"/>
    </row>
    <row r="34" spans="2:30" x14ac:dyDescent="0.2">
      <c r="B34" s="28"/>
      <c r="C34" s="89"/>
      <c r="D34" s="77"/>
      <c r="E34" s="75"/>
      <c r="F34" s="75"/>
      <c r="G34" s="76"/>
      <c r="H34" s="89"/>
      <c r="I34" s="77"/>
      <c r="J34" s="75"/>
      <c r="K34" s="77"/>
      <c r="L34" s="76"/>
      <c r="M34" s="89"/>
      <c r="N34" s="77"/>
      <c r="O34" s="75"/>
      <c r="P34" s="75"/>
      <c r="Q34" s="76"/>
      <c r="R34" s="89"/>
      <c r="S34" s="75"/>
      <c r="T34" s="76"/>
      <c r="U34" s="89"/>
      <c r="V34" s="77"/>
      <c r="W34" s="75"/>
      <c r="X34" s="77"/>
      <c r="Y34" s="76"/>
      <c r="Z34" s="89"/>
      <c r="AA34" s="77"/>
      <c r="AB34" s="75"/>
      <c r="AC34" s="75"/>
      <c r="AD34" s="76"/>
    </row>
    <row r="35" spans="2:30" x14ac:dyDescent="0.2">
      <c r="B35" s="24"/>
      <c r="C35" s="7"/>
      <c r="D35" s="7"/>
      <c r="E35" s="7"/>
      <c r="F35" s="7"/>
      <c r="G35" s="29"/>
      <c r="H35" s="7"/>
      <c r="I35" s="7"/>
      <c r="J35" s="7"/>
      <c r="K35" s="7"/>
      <c r="L35" s="29"/>
      <c r="M35" s="7"/>
      <c r="N35" s="7"/>
      <c r="O35" s="7"/>
      <c r="P35" s="7"/>
      <c r="Q35" s="29"/>
      <c r="R35" s="7"/>
      <c r="S35" s="7"/>
      <c r="T35" s="29"/>
      <c r="U35" s="7"/>
      <c r="V35" s="7"/>
      <c r="W35" s="7"/>
      <c r="X35" s="7"/>
      <c r="Y35" s="29"/>
      <c r="Z35" s="7"/>
      <c r="AA35" s="7"/>
      <c r="AB35" s="7"/>
      <c r="AC35" s="7"/>
      <c r="AD35" s="29"/>
    </row>
    <row r="36" spans="2:30" x14ac:dyDescent="0.2">
      <c r="B36" s="7" t="s">
        <v>226</v>
      </c>
      <c r="C36" s="7"/>
      <c r="D36" s="7"/>
      <c r="E36" s="7"/>
      <c r="F36" s="7"/>
      <c r="G36" s="29"/>
      <c r="H36" s="7"/>
      <c r="I36" s="7"/>
      <c r="J36" s="7"/>
      <c r="K36" s="7"/>
      <c r="L36" s="29"/>
      <c r="M36" s="7"/>
      <c r="N36" s="7"/>
      <c r="O36" s="7"/>
      <c r="P36" s="7"/>
      <c r="Q36" s="29"/>
      <c r="R36" s="7"/>
      <c r="S36" s="7"/>
      <c r="T36" s="29"/>
      <c r="U36" s="7"/>
      <c r="V36" s="7"/>
      <c r="W36" s="7"/>
      <c r="X36" s="7"/>
      <c r="Y36" s="29"/>
      <c r="Z36" s="7"/>
      <c r="AA36" s="7"/>
      <c r="AB36" s="7"/>
      <c r="AC36" s="7"/>
      <c r="AD36" s="29"/>
    </row>
    <row r="37" spans="2:30" x14ac:dyDescent="0.2">
      <c r="B37" s="7" t="s">
        <v>227</v>
      </c>
      <c r="C37" s="30"/>
      <c r="D37" s="30"/>
      <c r="E37" s="30"/>
      <c r="F37" s="30"/>
      <c r="G37" s="31"/>
      <c r="H37" s="30"/>
      <c r="I37" s="30"/>
      <c r="J37" s="30"/>
      <c r="K37" s="30"/>
      <c r="L37" s="32"/>
      <c r="M37" s="30"/>
      <c r="N37" s="30"/>
      <c r="O37" s="30"/>
      <c r="P37" s="30"/>
      <c r="Q37" s="32"/>
      <c r="R37" s="30"/>
      <c r="S37" s="30"/>
      <c r="T37" s="32"/>
      <c r="U37" s="30"/>
      <c r="V37" s="30"/>
      <c r="W37" s="30"/>
      <c r="X37" s="30"/>
      <c r="Y37" s="32"/>
      <c r="Z37" s="30"/>
      <c r="AA37" s="30"/>
      <c r="AB37" s="30"/>
      <c r="AC37" s="30"/>
      <c r="AD37" s="32"/>
    </row>
    <row r="38" spans="2:30" ht="15" x14ac:dyDescent="0.2">
      <c r="B38" s="34" t="s">
        <v>228</v>
      </c>
      <c r="C38" s="8"/>
      <c r="D38" s="8"/>
      <c r="E38" s="8"/>
      <c r="F38" s="8"/>
      <c r="G38" s="9"/>
      <c r="H38" s="8"/>
      <c r="I38" s="8"/>
      <c r="J38" s="8"/>
      <c r="K38" s="8"/>
      <c r="L38" s="8"/>
      <c r="M38" s="8"/>
      <c r="N38" s="8"/>
      <c r="O38" s="8"/>
      <c r="P38" s="8"/>
      <c r="Q38" s="8"/>
      <c r="R38" s="33"/>
      <c r="S38" s="34"/>
      <c r="T38" s="33"/>
      <c r="U38" s="33"/>
      <c r="V38" s="33"/>
      <c r="W38" s="8"/>
      <c r="X38" s="8"/>
      <c r="Y38" s="8"/>
      <c r="Z38" s="8"/>
      <c r="AA38" s="8"/>
      <c r="AB38" s="8"/>
      <c r="AC38" s="8"/>
      <c r="AD38" s="8"/>
    </row>
    <row r="39" spans="2:30" ht="15" x14ac:dyDescent="0.2">
      <c r="B39" s="34" t="s">
        <v>229</v>
      </c>
      <c r="C39" s="8"/>
      <c r="D39" s="8"/>
      <c r="E39" s="8"/>
      <c r="F39" s="8"/>
      <c r="G39" s="9"/>
      <c r="H39" s="8"/>
      <c r="I39" s="8"/>
      <c r="J39" s="8"/>
      <c r="K39" s="8"/>
      <c r="L39" s="8"/>
      <c r="M39" s="8"/>
      <c r="N39" s="8"/>
      <c r="O39" s="8"/>
      <c r="P39" s="8"/>
      <c r="Q39" s="8"/>
      <c r="R39" s="33"/>
      <c r="S39" s="34"/>
      <c r="T39" s="33"/>
      <c r="U39" s="33"/>
      <c r="V39" s="33"/>
      <c r="W39" s="8"/>
      <c r="X39" s="8"/>
      <c r="Y39" s="8"/>
      <c r="Z39" s="8"/>
      <c r="AA39" s="8"/>
      <c r="AB39" s="8"/>
      <c r="AC39" s="8"/>
      <c r="AD39" s="8"/>
    </row>
    <row r="40" spans="2:30" ht="15" x14ac:dyDescent="0.2">
      <c r="B40" s="34" t="s">
        <v>230</v>
      </c>
      <c r="C40" s="8"/>
      <c r="D40" s="8"/>
      <c r="E40" s="8"/>
      <c r="F40" s="8"/>
      <c r="G40" s="9"/>
      <c r="H40" s="8"/>
      <c r="I40" s="8"/>
      <c r="J40" s="8"/>
      <c r="K40" s="8"/>
      <c r="L40" s="8"/>
      <c r="M40" s="8"/>
      <c r="N40" s="8"/>
      <c r="O40" s="8"/>
      <c r="P40" s="8"/>
      <c r="Q40" s="8"/>
      <c r="R40" s="33"/>
      <c r="S40" s="34"/>
      <c r="T40" s="33"/>
      <c r="U40" s="33"/>
      <c r="V40" s="33"/>
      <c r="W40" s="8"/>
      <c r="X40" s="8"/>
      <c r="Y40" s="8"/>
      <c r="Z40" s="8"/>
      <c r="AA40" s="8"/>
      <c r="AB40" s="8"/>
      <c r="AC40" s="8"/>
      <c r="AD40" s="8"/>
    </row>
    <row r="41" spans="2:30" x14ac:dyDescent="0.2">
      <c r="B41" s="13" t="s">
        <v>231</v>
      </c>
    </row>
    <row r="42" spans="2:30" x14ac:dyDescent="0.2">
      <c r="B42" s="13" t="s">
        <v>232</v>
      </c>
    </row>
  </sheetData>
  <mergeCells count="7">
    <mergeCell ref="B4:L4"/>
    <mergeCell ref="U7:Y7"/>
    <mergeCell ref="Z7:AD7"/>
    <mergeCell ref="C7:G7"/>
    <mergeCell ref="H7:L7"/>
    <mergeCell ref="M7:Q7"/>
    <mergeCell ref="R7:T7"/>
  </mergeCells>
  <hyperlinks>
    <hyperlink ref="B1" location="Index!A1" display="&lt; zurück zur Übersicht"/>
  </hyperlinks>
  <pageMargins left="0.7" right="0.7" top="0.78740157499999996" bottom="0.78740157499999996" header="0.3" footer="0.3"/>
  <pageSetup paperSize="9" scale="4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4"/>
  <sheetViews>
    <sheetView showGridLines="0" workbookViewId="0">
      <selection activeCell="B1" sqref="B1"/>
    </sheetView>
  </sheetViews>
  <sheetFormatPr baseColWidth="10" defaultColWidth="11.42578125" defaultRowHeight="12.75" x14ac:dyDescent="0.2"/>
  <cols>
    <col min="1" max="1" width="2.5703125" style="13" bestFit="1" customWidth="1"/>
    <col min="2" max="2" width="48.42578125" style="13" customWidth="1"/>
    <col min="3" max="4" width="11.42578125" style="46"/>
    <col min="5" max="5" width="2.85546875" style="46" customWidth="1"/>
    <col min="6" max="9" width="11.42578125" style="46"/>
    <col min="10" max="10" width="13.42578125" style="46" customWidth="1"/>
    <col min="11" max="11" width="11.7109375" style="46" customWidth="1"/>
    <col min="12" max="16384" width="11.42578125" style="13"/>
  </cols>
  <sheetData>
    <row r="1" spans="2:11" ht="15" x14ac:dyDescent="0.25">
      <c r="B1" s="42" t="s">
        <v>22</v>
      </c>
    </row>
    <row r="3" spans="2:11" x14ac:dyDescent="0.2">
      <c r="D3" s="14">
        <f>Index!E10</f>
        <v>0</v>
      </c>
      <c r="E3" s="14"/>
    </row>
    <row r="4" spans="2:11" x14ac:dyDescent="0.2">
      <c r="B4" s="43" t="s">
        <v>18</v>
      </c>
    </row>
    <row r="6" spans="2:11" ht="58.15" customHeight="1" thickBot="1" x14ac:dyDescent="0.25">
      <c r="B6" s="184" t="s">
        <v>98</v>
      </c>
      <c r="C6" s="194" t="s">
        <v>190</v>
      </c>
      <c r="D6" s="195" t="s">
        <v>191</v>
      </c>
      <c r="E6" s="141"/>
      <c r="F6" s="141" t="s">
        <v>99</v>
      </c>
      <c r="G6" s="141" t="s">
        <v>62</v>
      </c>
      <c r="H6" s="141" t="s">
        <v>72</v>
      </c>
      <c r="I6" s="141" t="s">
        <v>100</v>
      </c>
      <c r="J6" s="141" t="s">
        <v>63</v>
      </c>
      <c r="K6" s="141" t="s">
        <v>236</v>
      </c>
    </row>
    <row r="7" spans="2:11" s="20" customFormat="1" ht="15" customHeight="1" x14ac:dyDescent="0.25">
      <c r="B7" s="180" t="s">
        <v>46</v>
      </c>
      <c r="C7" s="155">
        <v>16547</v>
      </c>
      <c r="D7" s="94">
        <v>16739</v>
      </c>
      <c r="E7" s="192" t="s">
        <v>68</v>
      </c>
      <c r="F7" s="181">
        <v>-0.01</v>
      </c>
      <c r="G7" s="181">
        <v>-0.05</v>
      </c>
      <c r="H7" s="181">
        <v>0.04</v>
      </c>
      <c r="I7" s="181">
        <v>0.04</v>
      </c>
      <c r="J7" s="181">
        <v>0</v>
      </c>
      <c r="K7" s="181">
        <v>0.49</v>
      </c>
    </row>
    <row r="8" spans="2:11" s="20" customFormat="1" ht="15" customHeight="1" x14ac:dyDescent="0.25">
      <c r="B8" s="114" t="s">
        <v>64</v>
      </c>
      <c r="C8" s="102">
        <v>6544</v>
      </c>
      <c r="D8" s="99">
        <v>6358</v>
      </c>
      <c r="E8" s="99"/>
      <c r="F8" s="151">
        <v>0.03</v>
      </c>
      <c r="G8" s="151">
        <v>-4.0000000000000008E-2</v>
      </c>
      <c r="H8" s="151">
        <v>7.0000000000000007E-2</v>
      </c>
      <c r="I8" s="151">
        <v>7.0000000000000007E-2</v>
      </c>
      <c r="J8" s="151">
        <v>0</v>
      </c>
      <c r="K8" s="151">
        <v>0.19</v>
      </c>
    </row>
    <row r="9" spans="2:11" s="20" customFormat="1" ht="15" customHeight="1" x14ac:dyDescent="0.25">
      <c r="B9" s="114" t="s">
        <v>65</v>
      </c>
      <c r="C9" s="102">
        <v>8993</v>
      </c>
      <c r="D9" s="94">
        <v>8668</v>
      </c>
      <c r="E9" s="94"/>
      <c r="F9" s="151">
        <v>0.04</v>
      </c>
      <c r="G9" s="151">
        <v>0</v>
      </c>
      <c r="H9" s="151">
        <v>0.04</v>
      </c>
      <c r="I9" s="151">
        <v>0.03</v>
      </c>
      <c r="J9" s="151">
        <v>9.9999999999999985E-3</v>
      </c>
      <c r="K9" s="151">
        <v>0.27</v>
      </c>
    </row>
    <row r="10" spans="2:11" s="20" customFormat="1" ht="15" customHeight="1" x14ac:dyDescent="0.25">
      <c r="B10" s="182" t="s">
        <v>66</v>
      </c>
      <c r="C10" s="183">
        <v>1688</v>
      </c>
      <c r="D10" s="108">
        <v>1228</v>
      </c>
      <c r="E10" s="108"/>
      <c r="F10" s="153">
        <v>0.37</v>
      </c>
      <c r="G10" s="153">
        <v>-1.0000000000000009E-2</v>
      </c>
      <c r="H10" s="153">
        <v>0.38</v>
      </c>
      <c r="I10" s="153">
        <v>0.16</v>
      </c>
      <c r="J10" s="153">
        <v>0.22</v>
      </c>
      <c r="K10" s="153">
        <v>0.05</v>
      </c>
    </row>
    <row r="11" spans="2:11" s="20" customFormat="1" ht="15" customHeight="1" x14ac:dyDescent="0.25">
      <c r="B11" s="182" t="s">
        <v>91</v>
      </c>
      <c r="C11" s="183">
        <v>33530</v>
      </c>
      <c r="D11" s="108">
        <v>32841</v>
      </c>
      <c r="E11" s="193" t="s">
        <v>68</v>
      </c>
      <c r="F11" s="153">
        <v>0.02</v>
      </c>
      <c r="G11" s="153">
        <v>-3.9999999999999994E-2</v>
      </c>
      <c r="H11" s="153">
        <v>0.06</v>
      </c>
      <c r="I11" s="153">
        <v>0.04</v>
      </c>
      <c r="J11" s="153">
        <v>0.02</v>
      </c>
      <c r="K11" s="153">
        <v>1</v>
      </c>
    </row>
    <row r="13" spans="2:11" x14ac:dyDescent="0.2">
      <c r="B13" s="384" t="s">
        <v>238</v>
      </c>
    </row>
    <row r="14" spans="2:11" x14ac:dyDescent="0.2">
      <c r="B14" s="384" t="s">
        <v>237</v>
      </c>
    </row>
    <row r="15" spans="2:11" x14ac:dyDescent="0.2">
      <c r="C15" s="44"/>
      <c r="D15" s="45"/>
      <c r="E15" s="45"/>
      <c r="F15" s="45"/>
      <c r="G15" s="45"/>
      <c r="H15" s="45"/>
      <c r="I15" s="45"/>
      <c r="J15" s="45"/>
      <c r="K15" s="45"/>
    </row>
    <row r="16" spans="2:11" s="20" customFormat="1" ht="58.9" customHeight="1" thickBot="1" x14ac:dyDescent="0.25">
      <c r="B16" s="184" t="s">
        <v>98</v>
      </c>
      <c r="C16" s="194" t="s">
        <v>183</v>
      </c>
      <c r="D16" s="195" t="s">
        <v>184</v>
      </c>
      <c r="E16" s="141"/>
      <c r="F16" s="141" t="s">
        <v>99</v>
      </c>
      <c r="G16" s="141" t="s">
        <v>62</v>
      </c>
      <c r="H16" s="141" t="s">
        <v>72</v>
      </c>
      <c r="I16" s="141" t="s">
        <v>73</v>
      </c>
      <c r="J16" s="141" t="s">
        <v>63</v>
      </c>
      <c r="K16" s="141" t="s">
        <v>236</v>
      </c>
    </row>
    <row r="17" spans="2:11" s="20" customFormat="1" ht="15" customHeight="1" x14ac:dyDescent="0.25">
      <c r="B17" s="180" t="s">
        <v>46</v>
      </c>
      <c r="C17" s="155">
        <v>4300</v>
      </c>
      <c r="D17" s="94">
        <v>4024</v>
      </c>
      <c r="E17" s="192" t="s">
        <v>68</v>
      </c>
      <c r="F17" s="181">
        <v>7.0000000000000007E-2</v>
      </c>
      <c r="G17" s="181">
        <v>0</v>
      </c>
      <c r="H17" s="181">
        <v>7.0000000000000007E-2</v>
      </c>
      <c r="I17" s="181">
        <v>0.06</v>
      </c>
      <c r="J17" s="181">
        <v>0.01</v>
      </c>
      <c r="K17" s="181">
        <v>0.49</v>
      </c>
    </row>
    <row r="18" spans="2:11" s="20" customFormat="1" ht="15" customHeight="1" x14ac:dyDescent="0.25">
      <c r="B18" s="114" t="s">
        <v>64</v>
      </c>
      <c r="C18" s="102">
        <v>1687</v>
      </c>
      <c r="D18" s="99">
        <v>1594</v>
      </c>
      <c r="E18" s="99"/>
      <c r="F18" s="151">
        <v>0.06</v>
      </c>
      <c r="G18" s="151">
        <v>-1.0000000000000009E-2</v>
      </c>
      <c r="H18" s="151">
        <v>7.0000000000000007E-2</v>
      </c>
      <c r="I18" s="151">
        <v>7.0000000000000007E-2</v>
      </c>
      <c r="J18" s="151">
        <v>0</v>
      </c>
      <c r="K18" s="151">
        <v>0.19</v>
      </c>
    </row>
    <row r="19" spans="2:11" s="20" customFormat="1" ht="15" customHeight="1" x14ac:dyDescent="0.25">
      <c r="B19" s="114" t="s">
        <v>65</v>
      </c>
      <c r="C19" s="102">
        <v>2231</v>
      </c>
      <c r="D19" s="94">
        <v>2246</v>
      </c>
      <c r="E19" s="94"/>
      <c r="F19" s="151">
        <v>-0.01</v>
      </c>
      <c r="G19" s="151">
        <v>0</v>
      </c>
      <c r="H19" s="151">
        <v>-0.01</v>
      </c>
      <c r="I19" s="151">
        <v>0.04</v>
      </c>
      <c r="J19" s="151">
        <v>-0.05</v>
      </c>
      <c r="K19" s="151">
        <v>0.25</v>
      </c>
    </row>
    <row r="20" spans="2:11" s="20" customFormat="1" ht="15" customHeight="1" x14ac:dyDescent="0.25">
      <c r="B20" s="182" t="s">
        <v>66</v>
      </c>
      <c r="C20" s="183">
        <v>697</v>
      </c>
      <c r="D20" s="108">
        <v>480</v>
      </c>
      <c r="E20" s="108"/>
      <c r="F20" s="153">
        <v>0.45</v>
      </c>
      <c r="G20" s="153">
        <v>0</v>
      </c>
      <c r="H20" s="153">
        <v>0.45</v>
      </c>
      <c r="I20" s="153">
        <v>0.2</v>
      </c>
      <c r="J20" s="153">
        <v>0.25</v>
      </c>
      <c r="K20" s="153">
        <v>7.0000000000000007E-2</v>
      </c>
    </row>
    <row r="21" spans="2:11" s="20" customFormat="1" ht="15" x14ac:dyDescent="0.25">
      <c r="B21" s="182" t="s">
        <v>91</v>
      </c>
      <c r="C21" s="183">
        <v>8835</v>
      </c>
      <c r="D21" s="108">
        <v>8290</v>
      </c>
      <c r="E21" s="193" t="s">
        <v>68</v>
      </c>
      <c r="F21" s="153">
        <v>7.0000000000000007E-2</v>
      </c>
      <c r="G21" s="153">
        <v>0</v>
      </c>
      <c r="H21" s="153">
        <v>7.0000000000000007E-2</v>
      </c>
      <c r="I21" s="153">
        <v>0.06</v>
      </c>
      <c r="J21" s="153">
        <v>0.01</v>
      </c>
      <c r="K21" s="153">
        <v>1</v>
      </c>
    </row>
    <row r="23" spans="2:11" x14ac:dyDescent="0.2">
      <c r="B23" s="384" t="s">
        <v>238</v>
      </c>
    </row>
    <row r="24" spans="2:11" x14ac:dyDescent="0.2">
      <c r="B24" s="384" t="s">
        <v>237</v>
      </c>
    </row>
  </sheetData>
  <hyperlinks>
    <hyperlink ref="B1" location="Index!A1" display="&lt; zurück zum Index"/>
  </hyperlinks>
  <pageMargins left="0.7" right="0.7" top="0.78740157499999996" bottom="0.78740157499999996"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selection activeCell="B1" sqref="B1"/>
    </sheetView>
  </sheetViews>
  <sheetFormatPr baseColWidth="10" defaultColWidth="11.42578125" defaultRowHeight="12.75" x14ac:dyDescent="0.2"/>
  <cols>
    <col min="1" max="1" width="2.5703125" style="13" bestFit="1" customWidth="1"/>
    <col min="2" max="2" width="48.42578125" style="13" customWidth="1"/>
    <col min="3" max="4" width="11.42578125" style="46"/>
    <col min="5" max="5" width="2.5703125" style="46" customWidth="1"/>
    <col min="6" max="9" width="11.42578125" style="46"/>
    <col min="10" max="10" width="13.42578125" style="46" customWidth="1"/>
    <col min="11" max="11" width="11.7109375" style="46" customWidth="1"/>
    <col min="12" max="16384" width="11.42578125" style="13"/>
  </cols>
  <sheetData>
    <row r="1" spans="2:11" ht="15" x14ac:dyDescent="0.25">
      <c r="B1" s="42" t="s">
        <v>22</v>
      </c>
    </row>
    <row r="3" spans="2:11" x14ac:dyDescent="0.2">
      <c r="D3" s="14">
        <f>Index!E10</f>
        <v>0</v>
      </c>
      <c r="E3" s="14"/>
    </row>
    <row r="4" spans="2:11" x14ac:dyDescent="0.2">
      <c r="B4" s="67" t="s">
        <v>85</v>
      </c>
    </row>
    <row r="7" spans="2:11" s="20" customFormat="1" ht="58.9" customHeight="1" thickBot="1" x14ac:dyDescent="0.25">
      <c r="B7" s="184" t="s">
        <v>98</v>
      </c>
      <c r="C7" s="194" t="s">
        <v>188</v>
      </c>
      <c r="D7" s="195" t="s">
        <v>189</v>
      </c>
      <c r="E7" s="195"/>
      <c r="F7" s="141" t="s">
        <v>99</v>
      </c>
      <c r="G7" s="141" t="s">
        <v>62</v>
      </c>
      <c r="H7" s="141" t="s">
        <v>72</v>
      </c>
      <c r="I7" s="141" t="s">
        <v>100</v>
      </c>
      <c r="J7" s="141" t="s">
        <v>63</v>
      </c>
      <c r="K7" s="141" t="s">
        <v>110</v>
      </c>
    </row>
    <row r="8" spans="2:11" s="20" customFormat="1" ht="15" customHeight="1" x14ac:dyDescent="0.25">
      <c r="B8" s="180" t="s">
        <v>86</v>
      </c>
      <c r="C8" s="155">
        <v>3565</v>
      </c>
      <c r="D8" s="94">
        <v>3294</v>
      </c>
      <c r="E8" s="192" t="s">
        <v>68</v>
      </c>
      <c r="F8" s="181">
        <v>8.2270795385549489E-2</v>
      </c>
      <c r="G8" s="181">
        <v>0.03</v>
      </c>
      <c r="H8" s="181">
        <v>4.8573163327261693E-2</v>
      </c>
      <c r="I8" s="181">
        <v>4.2805100182149364E-2</v>
      </c>
      <c r="J8" s="181">
        <v>0.01</v>
      </c>
      <c r="K8" s="181">
        <v>0.4</v>
      </c>
    </row>
    <row r="9" spans="2:11" s="20" customFormat="1" ht="15" customHeight="1" x14ac:dyDescent="0.25">
      <c r="B9" s="114" t="s">
        <v>87</v>
      </c>
      <c r="C9" s="102">
        <v>3792</v>
      </c>
      <c r="D9" s="99">
        <v>3619</v>
      </c>
      <c r="E9" s="99"/>
      <c r="F9" s="151">
        <v>4.7803260569218013E-2</v>
      </c>
      <c r="G9" s="151">
        <v>0</v>
      </c>
      <c r="H9" s="151">
        <v>5.3053329649074277E-2</v>
      </c>
      <c r="I9" s="151">
        <v>4.8908538270240401E-2</v>
      </c>
      <c r="J9" s="151">
        <v>0</v>
      </c>
      <c r="K9" s="151">
        <v>0.43</v>
      </c>
    </row>
    <row r="10" spans="2:11" s="20" customFormat="1" ht="15" customHeight="1" x14ac:dyDescent="0.25">
      <c r="B10" s="114" t="s">
        <v>88</v>
      </c>
      <c r="C10" s="102">
        <v>972</v>
      </c>
      <c r="D10" s="99">
        <v>876</v>
      </c>
      <c r="E10" s="99"/>
      <c r="F10" s="151">
        <v>0.1095890410958904</v>
      </c>
      <c r="G10" s="151">
        <v>-9.999999999999995E-3</v>
      </c>
      <c r="H10" s="151">
        <v>0.11757990867579915</v>
      </c>
      <c r="I10" s="151">
        <v>0.11187214611872145</v>
      </c>
      <c r="J10" s="151">
        <v>0.01</v>
      </c>
      <c r="K10" s="151">
        <v>0.11</v>
      </c>
    </row>
    <row r="11" spans="2:11" s="20" customFormat="1" ht="15" customHeight="1" x14ac:dyDescent="0.25">
      <c r="B11" s="185" t="s">
        <v>89</v>
      </c>
      <c r="C11" s="102">
        <v>383</v>
      </c>
      <c r="D11" s="99">
        <v>374</v>
      </c>
      <c r="E11" s="99"/>
      <c r="F11" s="151">
        <v>2.4064171122994651E-2</v>
      </c>
      <c r="G11" s="151">
        <v>-0.24000000000000002</v>
      </c>
      <c r="H11" s="151">
        <v>0.26203208556149726</v>
      </c>
      <c r="I11" s="151">
        <v>0.24866310160427807</v>
      </c>
      <c r="J11" s="151">
        <v>0.01</v>
      </c>
      <c r="K11" s="151">
        <v>0.04</v>
      </c>
    </row>
    <row r="12" spans="2:11" s="20" customFormat="1" ht="15" customHeight="1" x14ac:dyDescent="0.25">
      <c r="B12" s="185" t="s">
        <v>90</v>
      </c>
      <c r="C12" s="102">
        <v>123</v>
      </c>
      <c r="D12" s="99">
        <v>127</v>
      </c>
      <c r="E12" s="99"/>
      <c r="F12" s="151">
        <v>-3.1496062992125984E-2</v>
      </c>
      <c r="G12" s="151">
        <v>0</v>
      </c>
      <c r="H12" s="151">
        <v>-3.1496062992126039E-2</v>
      </c>
      <c r="I12" s="151">
        <v>-3.1496062992125984E-2</v>
      </c>
      <c r="J12" s="151">
        <v>0</v>
      </c>
      <c r="K12" s="151">
        <v>0.02</v>
      </c>
    </row>
    <row r="13" spans="2:11" s="20" customFormat="1" ht="15" customHeight="1" x14ac:dyDescent="0.25">
      <c r="B13" s="186" t="s">
        <v>91</v>
      </c>
      <c r="C13" s="183">
        <v>8835</v>
      </c>
      <c r="D13" s="108">
        <v>8290</v>
      </c>
      <c r="E13" s="196" t="s">
        <v>68</v>
      </c>
      <c r="F13" s="153">
        <v>6.5741857659831121E-2</v>
      </c>
      <c r="G13" s="153">
        <v>0</v>
      </c>
      <c r="H13" s="153">
        <v>6.6224366706875815E-2</v>
      </c>
      <c r="I13" s="153">
        <v>6.0916767189384803E-2</v>
      </c>
      <c r="J13" s="153">
        <v>0.01</v>
      </c>
      <c r="K13" s="153">
        <v>1</v>
      </c>
    </row>
    <row r="16" spans="2:11" s="20" customFormat="1" ht="58.9" customHeight="1" thickBot="1" x14ac:dyDescent="0.25">
      <c r="B16" s="184" t="s">
        <v>98</v>
      </c>
      <c r="C16" s="194" t="s">
        <v>187</v>
      </c>
      <c r="D16" s="195" t="s">
        <v>186</v>
      </c>
      <c r="E16" s="195"/>
      <c r="F16" s="141" t="s">
        <v>99</v>
      </c>
      <c r="G16" s="141" t="s">
        <v>62</v>
      </c>
      <c r="H16" s="141" t="s">
        <v>72</v>
      </c>
      <c r="I16" s="141" t="s">
        <v>100</v>
      </c>
      <c r="J16" s="141" t="s">
        <v>63</v>
      </c>
      <c r="K16" s="141" t="s">
        <v>109</v>
      </c>
    </row>
    <row r="17" spans="2:11" s="20" customFormat="1" ht="15" customHeight="1" x14ac:dyDescent="0.25">
      <c r="B17" s="180" t="s">
        <v>86</v>
      </c>
      <c r="C17" s="155">
        <v>13861</v>
      </c>
      <c r="D17" s="94">
        <v>14048</v>
      </c>
      <c r="E17" s="192" t="s">
        <v>68</v>
      </c>
      <c r="F17" s="181">
        <v>-1.3311503416856493E-2</v>
      </c>
      <c r="G17" s="181">
        <v>-0.04</v>
      </c>
      <c r="H17" s="181">
        <v>3.1107630979498868E-2</v>
      </c>
      <c r="I17" s="181">
        <v>3.2744874715261961E-2</v>
      </c>
      <c r="J17" s="181">
        <v>0</v>
      </c>
      <c r="K17" s="181">
        <v>0.42</v>
      </c>
    </row>
    <row r="18" spans="2:11" s="20" customFormat="1" ht="15" customHeight="1" x14ac:dyDescent="0.25">
      <c r="B18" s="114" t="s">
        <v>87</v>
      </c>
      <c r="C18" s="102">
        <v>14484</v>
      </c>
      <c r="D18" s="99">
        <v>13767</v>
      </c>
      <c r="E18" s="99"/>
      <c r="F18" s="151">
        <v>5.208106341250817E-2</v>
      </c>
      <c r="G18" s="151">
        <v>-9.999999999999995E-3</v>
      </c>
      <c r="H18" s="151">
        <v>5.7964698191327102E-2</v>
      </c>
      <c r="I18" s="151">
        <v>3.4938621340887627E-2</v>
      </c>
      <c r="J18" s="151">
        <v>0.03</v>
      </c>
      <c r="K18" s="151">
        <v>0.43</v>
      </c>
    </row>
    <row r="19" spans="2:11" s="20" customFormat="1" ht="15" customHeight="1" x14ac:dyDescent="0.25">
      <c r="B19" s="114" t="s">
        <v>88</v>
      </c>
      <c r="C19" s="102">
        <v>3366</v>
      </c>
      <c r="D19" s="99">
        <v>3182</v>
      </c>
      <c r="E19" s="99"/>
      <c r="F19" s="151">
        <v>5.7825267127592707E-2</v>
      </c>
      <c r="G19" s="151">
        <v>-0.03</v>
      </c>
      <c r="H19" s="151">
        <v>9.3023255813953432E-2</v>
      </c>
      <c r="I19" s="151">
        <v>8.453802639849152E-2</v>
      </c>
      <c r="J19" s="151">
        <v>0.01</v>
      </c>
      <c r="K19" s="151">
        <v>0.1</v>
      </c>
    </row>
    <row r="20" spans="2:11" s="20" customFormat="1" ht="15" customHeight="1" x14ac:dyDescent="0.25">
      <c r="B20" s="185" t="s">
        <v>89</v>
      </c>
      <c r="C20" s="102">
        <v>1387</v>
      </c>
      <c r="D20" s="99">
        <v>1431</v>
      </c>
      <c r="E20" s="99"/>
      <c r="F20" s="151">
        <v>-3.0747728860936407E-2</v>
      </c>
      <c r="G20" s="151">
        <v>-0.2</v>
      </c>
      <c r="H20" s="151">
        <v>0.17470300489168422</v>
      </c>
      <c r="I20" s="151">
        <v>0.16212438853948288</v>
      </c>
      <c r="J20" s="151">
        <v>0.01</v>
      </c>
      <c r="K20" s="151">
        <v>0.04</v>
      </c>
    </row>
    <row r="21" spans="2:11" s="20" customFormat="1" ht="15" customHeight="1" x14ac:dyDescent="0.25">
      <c r="B21" s="185" t="s">
        <v>90</v>
      </c>
      <c r="C21" s="102">
        <v>432</v>
      </c>
      <c r="D21" s="99">
        <v>413</v>
      </c>
      <c r="E21" s="99"/>
      <c r="F21" s="151">
        <v>4.6004842615012108E-2</v>
      </c>
      <c r="G21" s="151">
        <v>-2.0000000000000004E-2</v>
      </c>
      <c r="H21" s="151">
        <v>6.5375302663438273E-2</v>
      </c>
      <c r="I21" s="151">
        <v>6.7796610169491525E-2</v>
      </c>
      <c r="J21" s="151">
        <v>0</v>
      </c>
      <c r="K21" s="151">
        <v>0.01</v>
      </c>
    </row>
    <row r="22" spans="2:11" s="20" customFormat="1" ht="15" customHeight="1" x14ac:dyDescent="0.25">
      <c r="B22" s="186" t="s">
        <v>91</v>
      </c>
      <c r="C22" s="183">
        <v>33530</v>
      </c>
      <c r="D22" s="108">
        <v>32841</v>
      </c>
      <c r="E22" s="196" t="s">
        <v>68</v>
      </c>
      <c r="F22" s="153">
        <v>2.0979872720075517E-2</v>
      </c>
      <c r="G22" s="153">
        <v>-3.9999999999999994E-2</v>
      </c>
      <c r="H22" s="153">
        <v>5.5053134801011039E-2</v>
      </c>
      <c r="I22" s="153">
        <v>4.4761121768521053E-2</v>
      </c>
      <c r="J22" s="153">
        <v>0.02</v>
      </c>
      <c r="K22" s="153">
        <v>1</v>
      </c>
    </row>
    <row r="24" spans="2:11" x14ac:dyDescent="0.2">
      <c r="B24" s="384" t="s">
        <v>239</v>
      </c>
    </row>
    <row r="25" spans="2:11" x14ac:dyDescent="0.2">
      <c r="C25" s="44"/>
      <c r="D25" s="45"/>
      <c r="E25" s="45"/>
      <c r="F25" s="45"/>
      <c r="G25" s="45"/>
      <c r="H25" s="45"/>
      <c r="I25" s="45"/>
      <c r="J25" s="45"/>
      <c r="K25" s="45"/>
    </row>
  </sheetData>
  <hyperlinks>
    <hyperlink ref="B1" location="Index!A1" display="&lt; zurück zum Index"/>
  </hyperlinks>
  <pageMargins left="0.7" right="0.7" top="0.78740157499999996" bottom="0.78740157499999996"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9"/>
  <sheetViews>
    <sheetView showGridLines="0" tabSelected="1" zoomScaleNormal="100" zoomScaleSheetLayoutView="115" zoomScalePageLayoutView="70" workbookViewId="0"/>
  </sheetViews>
  <sheetFormatPr baseColWidth="10" defaultColWidth="11.42578125" defaultRowHeight="12.75" x14ac:dyDescent="0.2"/>
  <cols>
    <col min="1" max="1" width="2.5703125" style="4" bestFit="1" customWidth="1"/>
    <col min="2" max="2" width="51.85546875" style="4" customWidth="1"/>
    <col min="3" max="3" width="5.85546875" style="4" customWidth="1"/>
    <col min="4" max="9" width="13.5703125" style="4" bestFit="1" customWidth="1"/>
    <col min="10" max="16384" width="11.42578125" style="4"/>
  </cols>
  <sheetData>
    <row r="1" spans="2:14" ht="15" x14ac:dyDescent="0.25">
      <c r="B1" s="2" t="s">
        <v>22</v>
      </c>
      <c r="C1" s="10"/>
    </row>
    <row r="3" spans="2:14" x14ac:dyDescent="0.2">
      <c r="B3" s="6"/>
      <c r="C3" s="6"/>
      <c r="D3" s="14"/>
      <c r="G3" s="14"/>
    </row>
    <row r="4" spans="2:14" x14ac:dyDescent="0.2">
      <c r="B4" s="6" t="s">
        <v>92</v>
      </c>
      <c r="C4" s="6"/>
    </row>
    <row r="5" spans="2:14" x14ac:dyDescent="0.2">
      <c r="B5" s="6"/>
      <c r="C5" s="6"/>
    </row>
    <row r="7" spans="2:14" s="20" customFormat="1" ht="16.899999999999999" customHeight="1" thickBot="1" x14ac:dyDescent="0.3">
      <c r="B7" s="139" t="s">
        <v>0</v>
      </c>
      <c r="C7" s="139"/>
      <c r="D7" s="140" t="s">
        <v>179</v>
      </c>
      <c r="E7" s="141" t="s">
        <v>180</v>
      </c>
      <c r="F7" s="141" t="s">
        <v>1</v>
      </c>
      <c r="G7" s="140" t="s">
        <v>204</v>
      </c>
      <c r="H7" s="141" t="s">
        <v>185</v>
      </c>
      <c r="I7" s="141" t="s">
        <v>1</v>
      </c>
    </row>
    <row r="8" spans="2:14" s="13" customFormat="1" ht="15" customHeight="1" x14ac:dyDescent="0.2">
      <c r="B8" s="91" t="s">
        <v>2</v>
      </c>
      <c r="C8" s="92"/>
      <c r="D8" s="93">
        <v>8835</v>
      </c>
      <c r="E8" s="94">
        <v>8695</v>
      </c>
      <c r="F8" s="95">
        <v>1.6101207590569294E-2</v>
      </c>
      <c r="G8" s="93">
        <v>33530</v>
      </c>
      <c r="H8" s="94">
        <v>33886</v>
      </c>
      <c r="I8" s="95">
        <v>-1.0505813610340553E-2</v>
      </c>
      <c r="J8" s="50"/>
    </row>
    <row r="9" spans="2:14" s="13" customFormat="1" ht="15" customHeight="1" x14ac:dyDescent="0.2">
      <c r="B9" s="96" t="s">
        <v>3</v>
      </c>
      <c r="C9" s="97"/>
      <c r="D9" s="98">
        <v>-6215</v>
      </c>
      <c r="E9" s="99">
        <v>-6029</v>
      </c>
      <c r="F9" s="100">
        <v>-3.0850887377674573E-2</v>
      </c>
      <c r="G9" s="98">
        <v>-23696</v>
      </c>
      <c r="H9" s="99">
        <v>-23395</v>
      </c>
      <c r="I9" s="100">
        <v>-1.2865997007907673E-2</v>
      </c>
    </row>
    <row r="10" spans="2:14" s="13" customFormat="1" ht="15" customHeight="1" x14ac:dyDescent="0.2">
      <c r="B10" s="101" t="s">
        <v>4</v>
      </c>
      <c r="C10" s="97"/>
      <c r="D10" s="102">
        <v>2620</v>
      </c>
      <c r="E10" s="103">
        <v>2666</v>
      </c>
      <c r="F10" s="104">
        <v>-1.72543135783946E-2</v>
      </c>
      <c r="G10" s="102">
        <v>9834</v>
      </c>
      <c r="H10" s="103">
        <v>10491</v>
      </c>
      <c r="I10" s="104">
        <v>-6.2625107234772659E-2</v>
      </c>
    </row>
    <row r="11" spans="2:14" s="13" customFormat="1" ht="15" customHeight="1" x14ac:dyDescent="0.2">
      <c r="B11" s="96" t="s">
        <v>5</v>
      </c>
      <c r="C11" s="97"/>
      <c r="D11" s="98">
        <v>-1179</v>
      </c>
      <c r="E11" s="99">
        <v>-1412</v>
      </c>
      <c r="F11" s="100">
        <v>0.16501416430594901</v>
      </c>
      <c r="G11" s="98">
        <v>-4719</v>
      </c>
      <c r="H11" s="99">
        <v>-5370</v>
      </c>
      <c r="I11" s="100">
        <v>0.12122905027932961</v>
      </c>
    </row>
    <row r="12" spans="2:14" s="13" customFormat="1" ht="25.5" x14ac:dyDescent="0.2">
      <c r="B12" s="234" t="s">
        <v>121</v>
      </c>
      <c r="C12" s="97"/>
      <c r="D12" s="212">
        <v>-21</v>
      </c>
      <c r="E12" s="213">
        <v>21</v>
      </c>
      <c r="F12" s="235" t="s">
        <v>111</v>
      </c>
      <c r="G12" s="212">
        <v>809</v>
      </c>
      <c r="H12" s="213">
        <v>26</v>
      </c>
      <c r="I12" s="235" t="s">
        <v>111</v>
      </c>
    </row>
    <row r="13" spans="2:14" s="13" customFormat="1" ht="15" customHeight="1" x14ac:dyDescent="0.2">
      <c r="B13" s="96" t="s">
        <v>6</v>
      </c>
      <c r="C13" s="97"/>
      <c r="D13" s="98">
        <v>-189</v>
      </c>
      <c r="E13" s="99">
        <v>-183</v>
      </c>
      <c r="F13" s="100">
        <v>-3.2786885245901641E-2</v>
      </c>
      <c r="G13" s="98">
        <v>-673</v>
      </c>
      <c r="H13" s="99">
        <v>-558</v>
      </c>
      <c r="I13" s="100">
        <v>-0.20609318996415771</v>
      </c>
    </row>
    <row r="14" spans="2:14" s="13" customFormat="1" ht="15" customHeight="1" x14ac:dyDescent="0.2">
      <c r="B14" s="101" t="s">
        <v>7</v>
      </c>
      <c r="C14" s="97"/>
      <c r="D14" s="102">
        <v>1231</v>
      </c>
      <c r="E14" s="103">
        <v>1092</v>
      </c>
      <c r="F14" s="104">
        <v>0.12728937728937728</v>
      </c>
      <c r="G14" s="102">
        <v>5251</v>
      </c>
      <c r="H14" s="103">
        <v>4589</v>
      </c>
      <c r="I14" s="104">
        <v>0.14425800828067117</v>
      </c>
    </row>
    <row r="15" spans="2:14" s="13" customFormat="1" ht="15" customHeight="1" x14ac:dyDescent="0.2">
      <c r="B15" s="96" t="s">
        <v>8</v>
      </c>
      <c r="C15" s="97"/>
      <c r="D15" s="98">
        <v>-139</v>
      </c>
      <c r="E15" s="99">
        <v>-164</v>
      </c>
      <c r="F15" s="100">
        <v>0.1524390243902439</v>
      </c>
      <c r="G15" s="98">
        <v>-587</v>
      </c>
      <c r="H15" s="99">
        <v>-667</v>
      </c>
      <c r="I15" s="100">
        <v>0.1199400299850075</v>
      </c>
    </row>
    <row r="16" spans="2:14" s="13" customFormat="1" ht="15" customHeight="1" x14ac:dyDescent="0.2">
      <c r="B16" s="101" t="s">
        <v>9</v>
      </c>
      <c r="C16" s="105"/>
      <c r="D16" s="102">
        <v>-139</v>
      </c>
      <c r="E16" s="103">
        <v>-164</v>
      </c>
      <c r="F16" s="104">
        <v>0.1524390243902439</v>
      </c>
      <c r="G16" s="102">
        <v>-587</v>
      </c>
      <c r="H16" s="103">
        <v>-667</v>
      </c>
      <c r="I16" s="104">
        <v>0.1199400299850075</v>
      </c>
      <c r="N16" s="49"/>
    </row>
    <row r="17" spans="2:9" s="13" customFormat="1" ht="15" customHeight="1" x14ac:dyDescent="0.2">
      <c r="B17" s="101" t="s">
        <v>10</v>
      </c>
      <c r="C17" s="97"/>
      <c r="D17" s="102">
        <v>1092</v>
      </c>
      <c r="E17" s="103">
        <v>928</v>
      </c>
      <c r="F17" s="104">
        <v>0.17672413793103448</v>
      </c>
      <c r="G17" s="102">
        <v>4664</v>
      </c>
      <c r="H17" s="103">
        <v>3922</v>
      </c>
      <c r="I17" s="104">
        <v>0.1891891891891892</v>
      </c>
    </row>
    <row r="18" spans="2:9" s="13" customFormat="1" ht="15" customHeight="1" x14ac:dyDescent="0.2">
      <c r="B18" s="96" t="s">
        <v>11</v>
      </c>
      <c r="C18" s="97"/>
      <c r="D18" s="98">
        <v>-191</v>
      </c>
      <c r="E18" s="99">
        <v>-52</v>
      </c>
      <c r="F18" s="400" t="s">
        <v>111</v>
      </c>
      <c r="G18" s="98">
        <v>-950</v>
      </c>
      <c r="H18" s="99">
        <v>-889</v>
      </c>
      <c r="I18" s="100">
        <v>-6.8616422947131606E-2</v>
      </c>
    </row>
    <row r="19" spans="2:9" s="13" customFormat="1" ht="15" customHeight="1" x14ac:dyDescent="0.2">
      <c r="B19" s="101" t="s">
        <v>12</v>
      </c>
      <c r="C19" s="97"/>
      <c r="D19" s="102">
        <v>901</v>
      </c>
      <c r="E19" s="103">
        <v>876</v>
      </c>
      <c r="F19" s="104">
        <v>2.8538812785388126E-2</v>
      </c>
      <c r="G19" s="102">
        <v>3714</v>
      </c>
      <c r="H19" s="103">
        <v>3033</v>
      </c>
      <c r="I19" s="104">
        <v>0.22453016815034618</v>
      </c>
    </row>
    <row r="20" spans="2:9" s="13" customFormat="1" ht="15" customHeight="1" x14ac:dyDescent="0.2">
      <c r="B20" s="96" t="s">
        <v>206</v>
      </c>
      <c r="D20" s="98">
        <v>-385</v>
      </c>
      <c r="E20" s="99">
        <v>-365</v>
      </c>
      <c r="F20" s="100">
        <v>-5.4794520547945202E-2</v>
      </c>
      <c r="G20" s="98">
        <v>-1687</v>
      </c>
      <c r="H20" s="99">
        <v>-1219</v>
      </c>
      <c r="I20" s="100">
        <v>-0.38392124692370794</v>
      </c>
    </row>
    <row r="21" spans="2:9" s="13" customFormat="1" ht="15" customHeight="1" x14ac:dyDescent="0.2">
      <c r="B21" s="101" t="s">
        <v>74</v>
      </c>
      <c r="C21" s="188" t="s">
        <v>102</v>
      </c>
      <c r="D21" s="102">
        <v>504</v>
      </c>
      <c r="E21" s="103">
        <v>487</v>
      </c>
      <c r="F21" s="104">
        <v>3.4907597535934289E-2</v>
      </c>
      <c r="G21" s="102">
        <v>1871</v>
      </c>
      <c r="H21" s="103">
        <v>1816</v>
      </c>
      <c r="I21" s="104">
        <v>3.0286343612334801E-2</v>
      </c>
    </row>
    <row r="22" spans="2:9" s="13" customFormat="1" ht="15" customHeight="1" x14ac:dyDescent="0.2">
      <c r="B22" s="106" t="s">
        <v>74</v>
      </c>
      <c r="C22" s="187" t="s">
        <v>68</v>
      </c>
      <c r="D22" s="107">
        <v>516</v>
      </c>
      <c r="E22" s="108">
        <v>511</v>
      </c>
      <c r="F22" s="109">
        <v>9.7847358121330719E-3</v>
      </c>
      <c r="G22" s="107">
        <v>2027</v>
      </c>
      <c r="H22" s="108">
        <v>1814</v>
      </c>
      <c r="I22" s="109">
        <v>0.11742006615214995</v>
      </c>
    </row>
    <row r="23" spans="2:9" s="13" customFormat="1" ht="15" customHeight="1" x14ac:dyDescent="0.2">
      <c r="B23" s="110" t="s">
        <v>13</v>
      </c>
      <c r="C23" s="188" t="s">
        <v>102</v>
      </c>
      <c r="D23" s="111">
        <v>0.91</v>
      </c>
      <c r="E23" s="112">
        <v>0.88</v>
      </c>
      <c r="F23" s="113">
        <v>3.4090909090909123E-2</v>
      </c>
      <c r="G23" s="111">
        <v>3.37</v>
      </c>
      <c r="H23" s="112">
        <v>3.28</v>
      </c>
      <c r="I23" s="113">
        <v>2.7439024390243996E-2</v>
      </c>
    </row>
    <row r="24" spans="2:9" s="13" customFormat="1" ht="15" customHeight="1" x14ac:dyDescent="0.2">
      <c r="B24" s="399" t="s">
        <v>208</v>
      </c>
      <c r="C24" s="188" t="s">
        <v>102</v>
      </c>
      <c r="D24" s="115">
        <v>0.9</v>
      </c>
      <c r="E24" s="116">
        <v>0.87</v>
      </c>
      <c r="F24" s="100">
        <v>3.4482758620689689E-2</v>
      </c>
      <c r="G24" s="115">
        <v>3.35</v>
      </c>
      <c r="H24" s="116">
        <v>3.26</v>
      </c>
      <c r="I24" s="100">
        <v>2.7607361963190278E-2</v>
      </c>
    </row>
    <row r="25" spans="2:9" s="13" customFormat="1" ht="15" customHeight="1" x14ac:dyDescent="0.2">
      <c r="B25" s="101" t="s">
        <v>207</v>
      </c>
      <c r="C25" s="188" t="s">
        <v>68</v>
      </c>
      <c r="D25" s="111">
        <v>0.92999999999999972</v>
      </c>
      <c r="E25" s="117">
        <v>0.92</v>
      </c>
      <c r="F25" s="104">
        <v>1.0869565217390952E-2</v>
      </c>
      <c r="G25" s="111">
        <v>3.65</v>
      </c>
      <c r="H25" s="117">
        <v>3.27</v>
      </c>
      <c r="I25" s="104">
        <v>0.11620795107033635</v>
      </c>
    </row>
    <row r="26" spans="2:9" s="13" customFormat="1" ht="15" customHeight="1" x14ac:dyDescent="0.2">
      <c r="B26" s="106" t="s">
        <v>208</v>
      </c>
      <c r="C26" s="188" t="s">
        <v>68</v>
      </c>
      <c r="D26" s="118">
        <v>0.91999999999999993</v>
      </c>
      <c r="E26" s="119">
        <v>0.91</v>
      </c>
      <c r="F26" s="109">
        <v>1.0989010989010877E-2</v>
      </c>
      <c r="G26" s="118">
        <v>3.63</v>
      </c>
      <c r="H26" s="119">
        <v>3.25</v>
      </c>
      <c r="I26" s="109">
        <v>0.11692307692307689</v>
      </c>
    </row>
    <row r="27" spans="2:9" s="13" customFormat="1" ht="15" customHeight="1" x14ac:dyDescent="0.2">
      <c r="B27" s="120" t="s">
        <v>71</v>
      </c>
      <c r="C27" s="121"/>
      <c r="D27" s="122">
        <v>556214954</v>
      </c>
      <c r="E27" s="123">
        <v>554660557</v>
      </c>
      <c r="F27" s="124"/>
      <c r="G27" s="122">
        <v>555543954</v>
      </c>
      <c r="H27" s="123">
        <v>554124656</v>
      </c>
      <c r="I27" s="124"/>
    </row>
    <row r="28" spans="2:9" s="13" customFormat="1" ht="15" customHeight="1" x14ac:dyDescent="0.2">
      <c r="B28" s="125" t="s">
        <v>53</v>
      </c>
      <c r="C28" s="92" t="s">
        <v>70</v>
      </c>
      <c r="D28" s="102">
        <v>1616</v>
      </c>
      <c r="E28" s="126">
        <v>1688</v>
      </c>
      <c r="F28" s="113">
        <v>-4.2654028436018961E-2</v>
      </c>
      <c r="G28" s="102">
        <v>5991</v>
      </c>
      <c r="H28" s="126">
        <v>6267</v>
      </c>
      <c r="I28" s="113">
        <v>-4.4040210627094303E-2</v>
      </c>
    </row>
    <row r="29" spans="2:9" s="13" customFormat="1" ht="15" customHeight="1" x14ac:dyDescent="0.2">
      <c r="B29" s="96" t="s">
        <v>14</v>
      </c>
      <c r="C29" s="97"/>
      <c r="D29" s="98">
        <v>-366</v>
      </c>
      <c r="E29" s="99">
        <v>-380</v>
      </c>
      <c r="F29" s="100">
        <v>3.6842105263157891E-2</v>
      </c>
      <c r="G29" s="98">
        <v>-1430</v>
      </c>
      <c r="H29" s="99">
        <v>-1437</v>
      </c>
      <c r="I29" s="100">
        <v>4.8712595685455815E-3</v>
      </c>
    </row>
    <row r="30" spans="2:9" s="13" customFormat="1" ht="15" customHeight="1" x14ac:dyDescent="0.2">
      <c r="B30" s="127" t="s">
        <v>17</v>
      </c>
      <c r="C30" s="128" t="s">
        <v>70</v>
      </c>
      <c r="D30" s="129">
        <v>1250</v>
      </c>
      <c r="E30" s="130">
        <v>1308</v>
      </c>
      <c r="F30" s="104">
        <v>-4.4342507645259939E-2</v>
      </c>
      <c r="G30" s="129">
        <v>4561</v>
      </c>
      <c r="H30" s="130">
        <v>4830</v>
      </c>
      <c r="I30" s="104">
        <v>-5.56935817805383E-2</v>
      </c>
    </row>
    <row r="31" spans="2:9" s="13" customFormat="1" ht="15" customHeight="1" x14ac:dyDescent="0.2">
      <c r="B31" s="132" t="s">
        <v>15</v>
      </c>
      <c r="C31" s="92" t="s">
        <v>70</v>
      </c>
      <c r="D31" s="133">
        <v>0.18290888511601586</v>
      </c>
      <c r="E31" s="134">
        <v>0.19413456009200691</v>
      </c>
      <c r="F31" s="135"/>
      <c r="G31" s="133">
        <v>0.17867581270504027</v>
      </c>
      <c r="H31" s="134">
        <v>0.18494363453933779</v>
      </c>
      <c r="I31" s="135"/>
    </row>
    <row r="32" spans="2:9" ht="15" x14ac:dyDescent="0.2">
      <c r="B32" s="127" t="s">
        <v>16</v>
      </c>
      <c r="C32" s="136" t="s">
        <v>70</v>
      </c>
      <c r="D32" s="137">
        <v>0.14148273910582909</v>
      </c>
      <c r="E32" s="138">
        <v>0.15043128234617598</v>
      </c>
      <c r="F32" s="131"/>
      <c r="G32" s="137">
        <v>0.13602743811512077</v>
      </c>
      <c r="H32" s="138">
        <v>0.1425367408369238</v>
      </c>
      <c r="I32" s="131"/>
    </row>
    <row r="33" spans="1:9" ht="15" x14ac:dyDescent="0.2">
      <c r="B33" s="125"/>
      <c r="C33" s="92"/>
      <c r="D33" s="190"/>
      <c r="E33" s="190"/>
      <c r="F33" s="113"/>
      <c r="G33" s="190"/>
      <c r="H33" s="190"/>
      <c r="I33" s="113"/>
    </row>
    <row r="34" spans="1:9" ht="15" x14ac:dyDescent="0.2">
      <c r="A34" s="11"/>
      <c r="B34" s="189" t="s">
        <v>101</v>
      </c>
      <c r="C34" s="12"/>
    </row>
    <row r="35" spans="1:9" ht="15" x14ac:dyDescent="0.2">
      <c r="A35" s="11"/>
      <c r="B35" s="197" t="s">
        <v>115</v>
      </c>
      <c r="C35" s="12"/>
    </row>
    <row r="36" spans="1:9" ht="15" x14ac:dyDescent="0.2">
      <c r="A36" s="11"/>
      <c r="B36" s="12"/>
      <c r="C36" s="12"/>
    </row>
    <row r="79" spans="1:1" x14ac:dyDescent="0.2">
      <c r="A79" s="12"/>
    </row>
  </sheetData>
  <hyperlinks>
    <hyperlink ref="B1" location="Index!A1" display="&lt; zurück zum Index"/>
  </hyperlinks>
  <pageMargins left="0.7" right="0.7" top="0.78740157499999996" bottom="0.78740157499999996"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7"/>
  <sheetViews>
    <sheetView showGridLines="0" zoomScaleNormal="100" zoomScalePageLayoutView="55" workbookViewId="0"/>
  </sheetViews>
  <sheetFormatPr baseColWidth="10" defaultColWidth="10.7109375" defaultRowHeight="12.75" x14ac:dyDescent="0.2"/>
  <cols>
    <col min="1" max="1" width="0.42578125" style="4" customWidth="1"/>
    <col min="2" max="2" width="10.7109375" style="19"/>
    <col min="3" max="3" width="8.5703125" style="19" customWidth="1"/>
    <col min="4" max="4" width="85.7109375" style="389" customWidth="1"/>
    <col min="5" max="6" width="8.5703125" style="4" customWidth="1"/>
    <col min="7" max="8" width="20" style="4" customWidth="1"/>
    <col min="9" max="16384" width="10.7109375" style="4"/>
  </cols>
  <sheetData>
    <row r="1" spans="2:22" ht="15" x14ac:dyDescent="0.25">
      <c r="B1" s="453" t="s">
        <v>22</v>
      </c>
      <c r="C1" s="453"/>
    </row>
    <row r="2" spans="2:22" ht="11.25" customHeight="1" x14ac:dyDescent="0.25">
      <c r="B2" s="253"/>
      <c r="C2" s="253"/>
    </row>
    <row r="3" spans="2:22" ht="15" x14ac:dyDescent="0.2">
      <c r="B3" s="238"/>
      <c r="C3" s="238"/>
      <c r="D3" s="390" t="s">
        <v>150</v>
      </c>
      <c r="E3" s="237"/>
      <c r="F3" s="237"/>
      <c r="G3" s="237"/>
      <c r="H3" s="237"/>
      <c r="I3" s="237"/>
      <c r="J3" s="237"/>
      <c r="K3" s="237"/>
      <c r="L3" s="237"/>
      <c r="M3" s="237"/>
      <c r="N3" s="237"/>
      <c r="O3" s="237"/>
      <c r="P3" s="237"/>
      <c r="Q3" s="237"/>
      <c r="R3" s="237"/>
      <c r="S3" s="237"/>
      <c r="T3" s="237"/>
      <c r="U3" s="237"/>
      <c r="V3" s="237"/>
    </row>
    <row r="4" spans="2:22" s="20" customFormat="1" ht="15.75" thickBot="1" x14ac:dyDescent="0.3">
      <c r="B4" s="247"/>
      <c r="C4" s="247"/>
      <c r="D4" s="313"/>
      <c r="E4" s="142"/>
      <c r="F4" s="143"/>
      <c r="G4" s="126"/>
      <c r="H4" s="126"/>
      <c r="I4" s="126"/>
      <c r="J4" s="126"/>
      <c r="K4" s="126"/>
      <c r="L4" s="246"/>
      <c r="M4" s="246"/>
      <c r="N4" s="246"/>
      <c r="O4" s="246"/>
      <c r="P4" s="246"/>
      <c r="Q4" s="246"/>
      <c r="R4" s="246"/>
      <c r="S4" s="246"/>
      <c r="T4" s="246"/>
      <c r="U4" s="246"/>
      <c r="V4" s="246"/>
    </row>
    <row r="5" spans="2:22" s="20" customFormat="1" ht="26.25" thickBot="1" x14ac:dyDescent="0.25">
      <c r="B5" s="247"/>
      <c r="C5" s="247"/>
      <c r="D5" s="294" t="s">
        <v>0</v>
      </c>
      <c r="E5" s="311" t="s">
        <v>204</v>
      </c>
      <c r="F5" s="312" t="s">
        <v>185</v>
      </c>
      <c r="G5" s="354" t="s">
        <v>167</v>
      </c>
      <c r="H5" s="354" t="s">
        <v>149</v>
      </c>
      <c r="I5" s="248"/>
      <c r="J5" s="248"/>
      <c r="K5" s="248"/>
      <c r="L5" s="246"/>
      <c r="M5" s="246"/>
      <c r="N5" s="246"/>
      <c r="O5" s="246"/>
      <c r="P5" s="246"/>
      <c r="Q5" s="246"/>
      <c r="R5" s="246"/>
      <c r="S5" s="246"/>
      <c r="T5" s="246"/>
      <c r="U5" s="246"/>
      <c r="V5" s="246"/>
    </row>
    <row r="6" spans="2:22" s="20" customFormat="1" x14ac:dyDescent="0.25">
      <c r="B6" s="245"/>
      <c r="C6" s="245"/>
      <c r="D6" s="391" t="s">
        <v>104</v>
      </c>
      <c r="E6" s="255">
        <v>33530</v>
      </c>
      <c r="F6" s="395">
        <v>33886</v>
      </c>
      <c r="G6" s="257">
        <v>-1.0505813610340553E-2</v>
      </c>
      <c r="H6" s="257">
        <v>2.2516673552499557E-2</v>
      </c>
      <c r="I6" s="94"/>
      <c r="J6" s="94"/>
      <c r="K6" s="94"/>
      <c r="L6" s="246"/>
      <c r="M6" s="246"/>
      <c r="N6" s="246"/>
      <c r="O6" s="246"/>
      <c r="P6" s="246"/>
      <c r="Q6" s="246"/>
      <c r="R6" s="246"/>
      <c r="S6" s="246"/>
      <c r="T6" s="246"/>
      <c r="U6" s="246"/>
      <c r="V6" s="246"/>
    </row>
    <row r="7" spans="2:22" s="20" customFormat="1" x14ac:dyDescent="0.25">
      <c r="B7" s="247"/>
      <c r="C7" s="247"/>
      <c r="D7" s="307" t="s">
        <v>131</v>
      </c>
      <c r="E7" s="258" t="s">
        <v>130</v>
      </c>
      <c r="F7" s="396">
        <v>-486</v>
      </c>
      <c r="G7" s="260"/>
      <c r="H7" s="260"/>
      <c r="I7" s="126"/>
      <c r="J7" s="126"/>
      <c r="K7" s="126"/>
      <c r="L7" s="246"/>
      <c r="M7" s="246"/>
      <c r="N7" s="246"/>
      <c r="O7" s="246"/>
      <c r="P7" s="246"/>
      <c r="Q7" s="246"/>
      <c r="R7" s="246"/>
      <c r="S7" s="246"/>
      <c r="T7" s="246"/>
      <c r="U7" s="246"/>
      <c r="V7" s="246"/>
    </row>
    <row r="8" spans="2:22" s="20" customFormat="1" ht="26.25" thickBot="1" x14ac:dyDescent="0.3">
      <c r="B8" s="245"/>
      <c r="C8" s="245"/>
      <c r="D8" s="348" t="s">
        <v>132</v>
      </c>
      <c r="E8" s="261" t="s">
        <v>130</v>
      </c>
      <c r="F8" s="397">
        <v>-559</v>
      </c>
      <c r="G8" s="263"/>
      <c r="H8" s="263"/>
      <c r="I8" s="94"/>
      <c r="J8" s="94"/>
      <c r="K8" s="94"/>
      <c r="L8" s="246"/>
      <c r="M8" s="246"/>
      <c r="N8" s="246"/>
      <c r="O8" s="246"/>
      <c r="P8" s="246"/>
      <c r="Q8" s="246"/>
      <c r="R8" s="246"/>
      <c r="S8" s="246"/>
      <c r="T8" s="246"/>
      <c r="U8" s="246"/>
      <c r="V8" s="246"/>
    </row>
    <row r="9" spans="2:22" s="20" customFormat="1" ht="13.5" thickBot="1" x14ac:dyDescent="0.3">
      <c r="B9" s="247"/>
      <c r="C9" s="247"/>
      <c r="D9" s="392" t="s">
        <v>133</v>
      </c>
      <c r="E9" s="264">
        <f>+E6</f>
        <v>33530</v>
      </c>
      <c r="F9" s="398">
        <v>32841</v>
      </c>
      <c r="G9" s="266">
        <v>2.0979872720075517E-2</v>
      </c>
      <c r="H9" s="266">
        <v>5.5053134801010935E-2</v>
      </c>
      <c r="I9" s="126"/>
      <c r="J9" s="126"/>
      <c r="K9" s="126"/>
      <c r="L9" s="246"/>
      <c r="M9" s="246"/>
      <c r="N9" s="246"/>
      <c r="O9" s="246"/>
      <c r="P9" s="246"/>
      <c r="Q9" s="246"/>
      <c r="R9" s="246"/>
      <c r="S9" s="246"/>
      <c r="T9" s="246"/>
      <c r="U9" s="246"/>
      <c r="V9" s="246"/>
    </row>
    <row r="10" spans="2:22" s="20" customFormat="1" x14ac:dyDescent="0.25">
      <c r="B10" s="245"/>
      <c r="C10" s="245"/>
      <c r="D10" s="391"/>
      <c r="E10" s="256"/>
      <c r="F10" s="256"/>
      <c r="G10" s="113"/>
      <c r="H10" s="113"/>
      <c r="I10" s="94"/>
      <c r="J10" s="94"/>
      <c r="K10" s="94"/>
      <c r="L10" s="246"/>
      <c r="M10" s="246"/>
      <c r="N10" s="246"/>
      <c r="O10" s="246"/>
      <c r="P10" s="246"/>
      <c r="Q10" s="246"/>
      <c r="R10" s="246"/>
      <c r="S10" s="246"/>
      <c r="T10" s="246"/>
      <c r="U10" s="246"/>
      <c r="V10" s="246"/>
    </row>
    <row r="11" spans="2:22" s="20" customFormat="1" ht="13.5" thickBot="1" x14ac:dyDescent="0.3">
      <c r="B11" s="249"/>
      <c r="C11" s="249"/>
      <c r="D11" s="391"/>
      <c r="E11" s="256"/>
      <c r="F11" s="256"/>
      <c r="G11" s="113"/>
      <c r="H11" s="113"/>
      <c r="I11" s="126"/>
      <c r="J11" s="126"/>
      <c r="K11" s="126"/>
      <c r="L11" s="246"/>
      <c r="M11" s="246"/>
      <c r="N11" s="246"/>
      <c r="O11" s="246"/>
      <c r="P11" s="246"/>
      <c r="Q11" s="246"/>
      <c r="R11" s="246"/>
      <c r="S11" s="246"/>
      <c r="T11" s="246"/>
      <c r="U11" s="246"/>
      <c r="V11" s="246"/>
    </row>
    <row r="12" spans="2:22" x14ac:dyDescent="0.2">
      <c r="B12" s="246"/>
      <c r="C12" s="246"/>
      <c r="D12" s="304" t="s">
        <v>134</v>
      </c>
      <c r="E12" s="267">
        <v>5251</v>
      </c>
      <c r="F12" s="268">
        <v>4589</v>
      </c>
      <c r="G12" s="269">
        <v>0.14425800828067117</v>
      </c>
      <c r="H12" s="269">
        <v>0.18130311614730879</v>
      </c>
      <c r="I12" s="237"/>
      <c r="J12" s="237"/>
      <c r="K12" s="237"/>
      <c r="L12" s="237"/>
      <c r="M12" s="237"/>
      <c r="N12" s="237"/>
      <c r="O12" s="237"/>
      <c r="P12" s="237"/>
      <c r="Q12" s="237"/>
      <c r="R12" s="237"/>
      <c r="S12" s="237"/>
      <c r="T12" s="237"/>
      <c r="U12" s="237"/>
      <c r="V12" s="237"/>
    </row>
    <row r="13" spans="2:22" x14ac:dyDescent="0.2">
      <c r="B13" s="250"/>
      <c r="C13" s="40"/>
      <c r="D13" s="298" t="s">
        <v>135</v>
      </c>
      <c r="E13" s="270">
        <v>35</v>
      </c>
      <c r="F13" s="271">
        <v>41</v>
      </c>
      <c r="G13" s="260"/>
      <c r="H13" s="260"/>
      <c r="I13" s="237"/>
      <c r="J13" s="237"/>
      <c r="K13" s="237"/>
      <c r="L13" s="237"/>
      <c r="M13" s="237"/>
      <c r="N13" s="237"/>
      <c r="O13" s="237"/>
      <c r="P13" s="237"/>
      <c r="Q13" s="237"/>
      <c r="R13" s="237"/>
      <c r="S13" s="237"/>
      <c r="T13" s="237"/>
      <c r="U13" s="237"/>
      <c r="V13" s="237"/>
    </row>
    <row r="14" spans="2:22" x14ac:dyDescent="0.2">
      <c r="B14" s="246"/>
      <c r="C14" s="246"/>
      <c r="D14" s="298" t="s">
        <v>136</v>
      </c>
      <c r="E14" s="270">
        <v>7</v>
      </c>
      <c r="F14" s="271" t="s">
        <v>130</v>
      </c>
      <c r="G14" s="260"/>
      <c r="H14" s="260"/>
      <c r="I14" s="237"/>
      <c r="J14" s="237"/>
      <c r="K14" s="237"/>
      <c r="L14" s="237"/>
      <c r="M14" s="237"/>
      <c r="N14" s="237"/>
      <c r="O14" s="237"/>
      <c r="P14" s="237"/>
      <c r="Q14" s="237"/>
      <c r="R14" s="237"/>
      <c r="S14" s="237"/>
      <c r="T14" s="237"/>
      <c r="U14" s="237"/>
      <c r="V14" s="237"/>
    </row>
    <row r="15" spans="2:22" x14ac:dyDescent="0.2">
      <c r="B15" s="246"/>
      <c r="C15" s="246"/>
      <c r="D15" s="298" t="s">
        <v>137</v>
      </c>
      <c r="E15" s="270">
        <v>77</v>
      </c>
      <c r="F15" s="271">
        <v>200</v>
      </c>
      <c r="G15" s="260"/>
      <c r="H15" s="260"/>
      <c r="I15" s="237"/>
      <c r="J15" s="237"/>
      <c r="K15" s="237"/>
      <c r="L15" s="237"/>
      <c r="M15" s="237"/>
      <c r="N15" s="237"/>
      <c r="O15" s="237"/>
      <c r="P15" s="237"/>
      <c r="Q15" s="237"/>
      <c r="R15" s="237"/>
      <c r="S15" s="237"/>
      <c r="T15" s="237"/>
      <c r="U15" s="237"/>
      <c r="V15" s="237"/>
    </row>
    <row r="16" spans="2:22" x14ac:dyDescent="0.2">
      <c r="B16" s="239"/>
      <c r="C16" s="239"/>
      <c r="D16" s="298" t="s">
        <v>121</v>
      </c>
      <c r="E16" s="270">
        <v>-809</v>
      </c>
      <c r="F16" s="271" t="s">
        <v>130</v>
      </c>
      <c r="G16" s="260"/>
      <c r="H16" s="260"/>
      <c r="I16" s="237"/>
      <c r="J16" s="237"/>
      <c r="K16" s="237"/>
      <c r="L16" s="237"/>
      <c r="M16" s="237"/>
      <c r="N16" s="237"/>
      <c r="O16" s="237"/>
      <c r="P16" s="237"/>
      <c r="Q16" s="237"/>
      <c r="R16" s="237"/>
      <c r="S16" s="237"/>
      <c r="T16" s="237"/>
      <c r="U16" s="237"/>
      <c r="V16" s="237"/>
    </row>
    <row r="17" spans="2:22" x14ac:dyDescent="0.2">
      <c r="B17" s="239"/>
      <c r="C17" s="239"/>
      <c r="D17" s="299" t="s">
        <v>138</v>
      </c>
      <c r="E17" s="272">
        <v>4561</v>
      </c>
      <c r="F17" s="273">
        <v>4830</v>
      </c>
      <c r="G17" s="104">
        <v>-5.56935817805383E-2</v>
      </c>
      <c r="H17" s="104">
        <v>-2.732919254658385E-2</v>
      </c>
      <c r="I17" s="237"/>
      <c r="J17" s="237"/>
      <c r="K17" s="237"/>
      <c r="L17" s="237"/>
      <c r="M17" s="237"/>
      <c r="N17" s="237"/>
      <c r="O17" s="237"/>
      <c r="P17" s="237"/>
      <c r="Q17" s="237"/>
      <c r="R17" s="237"/>
      <c r="S17" s="237"/>
      <c r="T17" s="237"/>
      <c r="U17" s="237"/>
      <c r="V17" s="237"/>
    </row>
    <row r="18" spans="2:22" ht="13.5" thickBot="1" x14ac:dyDescent="0.25">
      <c r="B18" s="239"/>
      <c r="C18" s="239"/>
      <c r="D18" s="300" t="s">
        <v>139</v>
      </c>
      <c r="E18" s="274" t="s">
        <v>130</v>
      </c>
      <c r="F18" s="275">
        <v>-84</v>
      </c>
      <c r="G18" s="276"/>
      <c r="H18" s="276"/>
      <c r="I18" s="237"/>
      <c r="J18" s="237"/>
      <c r="K18" s="237"/>
      <c r="L18" s="237"/>
      <c r="M18" s="237"/>
      <c r="N18" s="237"/>
      <c r="O18" s="237"/>
      <c r="P18" s="237"/>
      <c r="Q18" s="237"/>
      <c r="R18" s="237"/>
      <c r="S18" s="237"/>
      <c r="T18" s="237"/>
      <c r="U18" s="237"/>
      <c r="V18" s="237"/>
    </row>
    <row r="19" spans="2:22" ht="26.25" thickBot="1" x14ac:dyDescent="0.25">
      <c r="B19" s="239"/>
      <c r="C19" s="239"/>
      <c r="D19" s="301" t="s">
        <v>192</v>
      </c>
      <c r="E19" s="277">
        <v>4561</v>
      </c>
      <c r="F19" s="278">
        <v>4746</v>
      </c>
      <c r="G19" s="279">
        <v>-3.8980193847450488E-2</v>
      </c>
      <c r="H19" s="279">
        <v>-1.0113780025284451E-2</v>
      </c>
      <c r="I19" s="237"/>
      <c r="J19" s="237"/>
      <c r="K19" s="237"/>
      <c r="L19" s="237"/>
      <c r="M19" s="237"/>
      <c r="N19" s="237"/>
      <c r="O19" s="237"/>
      <c r="P19" s="237"/>
      <c r="Q19" s="237"/>
      <c r="R19" s="237"/>
      <c r="S19" s="237"/>
      <c r="T19" s="237"/>
      <c r="U19" s="237"/>
      <c r="V19" s="237"/>
    </row>
    <row r="20" spans="2:22" ht="13.5" thickBot="1" x14ac:dyDescent="0.25">
      <c r="B20" s="239"/>
      <c r="C20" s="239"/>
      <c r="D20" s="302" t="s">
        <v>118</v>
      </c>
      <c r="E20" s="428">
        <v>166</v>
      </c>
      <c r="F20" s="281">
        <v>60</v>
      </c>
      <c r="G20" s="95"/>
      <c r="H20" s="95"/>
      <c r="I20" s="237"/>
      <c r="J20" s="237"/>
      <c r="K20" s="237"/>
      <c r="L20" s="237"/>
      <c r="M20" s="237"/>
      <c r="N20" s="237"/>
      <c r="O20" s="237"/>
      <c r="P20" s="237"/>
      <c r="Q20" s="237"/>
      <c r="R20" s="237"/>
      <c r="S20" s="237"/>
      <c r="T20" s="237"/>
      <c r="U20" s="237"/>
      <c r="V20" s="237"/>
    </row>
    <row r="21" spans="2:22" ht="26.25" thickBot="1" x14ac:dyDescent="0.25">
      <c r="B21" s="239"/>
      <c r="C21" s="239"/>
      <c r="D21" s="301" t="s">
        <v>196</v>
      </c>
      <c r="E21" s="282">
        <v>4727</v>
      </c>
      <c r="F21" s="278">
        <v>4806</v>
      </c>
      <c r="G21" s="279">
        <v>-1.6437786100707449E-2</v>
      </c>
      <c r="H21" s="279">
        <v>1.1860174781523096E-2</v>
      </c>
      <c r="I21" s="237"/>
      <c r="J21" s="237"/>
      <c r="K21" s="237"/>
      <c r="L21" s="237"/>
      <c r="M21" s="237"/>
      <c r="N21" s="237"/>
      <c r="O21" s="237"/>
      <c r="P21" s="237"/>
      <c r="Q21" s="237"/>
      <c r="R21" s="237"/>
      <c r="S21" s="237"/>
      <c r="T21" s="237"/>
      <c r="U21" s="237"/>
      <c r="V21" s="237"/>
    </row>
    <row r="22" spans="2:22" s="20" customFormat="1" x14ac:dyDescent="0.25">
      <c r="B22" s="245"/>
      <c r="C22" s="245"/>
      <c r="D22" s="391"/>
      <c r="E22" s="256"/>
      <c r="F22" s="256"/>
      <c r="G22" s="113"/>
      <c r="H22" s="113"/>
      <c r="I22" s="94"/>
      <c r="J22" s="94"/>
      <c r="K22" s="94"/>
      <c r="L22" s="246"/>
      <c r="M22" s="246"/>
      <c r="N22" s="246"/>
      <c r="O22" s="246"/>
      <c r="P22" s="246"/>
      <c r="Q22" s="246"/>
      <c r="R22" s="246"/>
      <c r="S22" s="246"/>
      <c r="T22" s="246"/>
      <c r="U22" s="246"/>
      <c r="V22" s="246"/>
    </row>
    <row r="23" spans="2:22" s="20" customFormat="1" ht="13.5" thickBot="1" x14ac:dyDescent="0.3">
      <c r="B23" s="249"/>
      <c r="C23" s="249"/>
      <c r="D23" s="391"/>
      <c r="E23" s="256"/>
      <c r="F23" s="256"/>
      <c r="G23" s="113"/>
      <c r="H23" s="113"/>
      <c r="I23" s="126"/>
      <c r="J23" s="126"/>
      <c r="K23" s="126"/>
      <c r="L23" s="246"/>
      <c r="M23" s="246"/>
      <c r="N23" s="246"/>
      <c r="O23" s="246"/>
      <c r="P23" s="246"/>
      <c r="Q23" s="246"/>
      <c r="R23" s="246"/>
      <c r="S23" s="246"/>
      <c r="T23" s="246"/>
      <c r="U23" s="246"/>
      <c r="V23" s="246"/>
    </row>
    <row r="24" spans="2:22" x14ac:dyDescent="0.2">
      <c r="B24" s="239"/>
      <c r="C24" s="239"/>
      <c r="D24" s="304" t="s">
        <v>140</v>
      </c>
      <c r="E24" s="267">
        <v>-587</v>
      </c>
      <c r="F24" s="268">
        <v>-667</v>
      </c>
      <c r="G24" s="269">
        <v>0.1199400299850075</v>
      </c>
      <c r="H24" s="269">
        <v>9.5952023988005994E-2</v>
      </c>
      <c r="I24" s="237"/>
      <c r="J24" s="237"/>
      <c r="K24" s="237"/>
      <c r="L24" s="237"/>
      <c r="M24" s="237"/>
      <c r="N24" s="237"/>
      <c r="O24" s="237"/>
      <c r="P24" s="237"/>
      <c r="Q24" s="237"/>
      <c r="R24" s="237"/>
      <c r="S24" s="237"/>
      <c r="T24" s="237"/>
      <c r="U24" s="237"/>
      <c r="V24" s="237"/>
    </row>
    <row r="25" spans="2:22" x14ac:dyDescent="0.2">
      <c r="B25" s="251"/>
      <c r="C25" s="239"/>
      <c r="D25" s="302" t="s">
        <v>199</v>
      </c>
      <c r="E25" s="280">
        <v>17</v>
      </c>
      <c r="F25" s="281">
        <v>15</v>
      </c>
      <c r="G25" s="95"/>
      <c r="H25" s="95"/>
      <c r="I25" s="237"/>
      <c r="J25" s="237"/>
      <c r="K25" s="237"/>
      <c r="L25" s="237"/>
      <c r="M25" s="237"/>
      <c r="N25" s="237"/>
      <c r="O25" s="237"/>
      <c r="P25" s="237"/>
      <c r="Q25" s="237"/>
      <c r="R25" s="237"/>
      <c r="S25" s="237"/>
      <c r="T25" s="237"/>
      <c r="U25" s="237"/>
      <c r="V25" s="237"/>
    </row>
    <row r="26" spans="2:22" x14ac:dyDescent="0.2">
      <c r="B26" s="252"/>
      <c r="C26" s="239"/>
      <c r="D26" s="299" t="s">
        <v>200</v>
      </c>
      <c r="E26" s="272">
        <v>-570</v>
      </c>
      <c r="F26" s="273">
        <v>-652</v>
      </c>
      <c r="G26" s="104">
        <v>0.12576687116564417</v>
      </c>
      <c r="H26" s="104">
        <v>0.10122699386503067</v>
      </c>
      <c r="I26" s="237"/>
      <c r="J26" s="237"/>
      <c r="K26" s="237"/>
      <c r="L26" s="237"/>
      <c r="M26" s="237"/>
      <c r="N26" s="237"/>
      <c r="O26" s="237"/>
      <c r="P26" s="237"/>
      <c r="Q26" s="237"/>
      <c r="R26" s="237"/>
      <c r="S26" s="237"/>
      <c r="T26" s="237"/>
      <c r="U26" s="237"/>
      <c r="V26" s="237"/>
    </row>
    <row r="27" spans="2:22" ht="13.5" thickBot="1" x14ac:dyDescent="0.25">
      <c r="D27" s="302" t="s">
        <v>139</v>
      </c>
      <c r="E27" s="280" t="s">
        <v>130</v>
      </c>
      <c r="F27" s="281">
        <v>22</v>
      </c>
      <c r="G27" s="95"/>
      <c r="H27" s="95"/>
    </row>
    <row r="28" spans="2:22" ht="13.5" thickBot="1" x14ac:dyDescent="0.25">
      <c r="D28" s="301" t="s">
        <v>201</v>
      </c>
      <c r="E28" s="282">
        <v>-570</v>
      </c>
      <c r="F28" s="278">
        <v>-630</v>
      </c>
      <c r="G28" s="279">
        <v>9.5238095238095233E-2</v>
      </c>
      <c r="H28" s="279">
        <v>6.9841269841269843E-2</v>
      </c>
    </row>
    <row r="29" spans="2:22" ht="15.75" thickBot="1" x14ac:dyDescent="0.3">
      <c r="D29" s="306" t="s">
        <v>118</v>
      </c>
      <c r="E29" s="428">
        <v>7</v>
      </c>
      <c r="F29" s="283">
        <v>2</v>
      </c>
      <c r="G29" s="284"/>
      <c r="H29" s="284"/>
    </row>
    <row r="30" spans="2:22" ht="26.25" thickBot="1" x14ac:dyDescent="0.25">
      <c r="D30" s="301" t="s">
        <v>202</v>
      </c>
      <c r="E30" s="277">
        <v>-563</v>
      </c>
      <c r="F30" s="278">
        <v>-628</v>
      </c>
      <c r="G30" s="279">
        <v>0.1035031847133758</v>
      </c>
      <c r="H30" s="279">
        <v>7.9617834394904455E-2</v>
      </c>
    </row>
    <row r="31" spans="2:22" s="20" customFormat="1" x14ac:dyDescent="0.25">
      <c r="B31" s="245"/>
      <c r="C31" s="245"/>
      <c r="D31" s="391"/>
      <c r="E31" s="256"/>
      <c r="F31" s="256"/>
      <c r="G31" s="113"/>
      <c r="H31" s="113"/>
      <c r="I31" s="94"/>
      <c r="J31" s="94"/>
      <c r="K31" s="94"/>
      <c r="L31" s="246"/>
      <c r="M31" s="246"/>
      <c r="N31" s="246"/>
      <c r="O31" s="246"/>
      <c r="P31" s="246"/>
      <c r="Q31" s="246"/>
      <c r="R31" s="246"/>
      <c r="S31" s="246"/>
      <c r="T31" s="246"/>
      <c r="U31" s="246"/>
      <c r="V31" s="246"/>
    </row>
    <row r="32" spans="2:22" s="20" customFormat="1" ht="13.5" thickBot="1" x14ac:dyDescent="0.3">
      <c r="B32" s="249"/>
      <c r="C32" s="249"/>
      <c r="D32" s="391"/>
      <c r="E32" s="256"/>
      <c r="F32" s="256"/>
      <c r="G32" s="113"/>
      <c r="H32" s="113"/>
      <c r="I32" s="126"/>
      <c r="J32" s="126"/>
      <c r="K32" s="126"/>
      <c r="L32" s="246"/>
      <c r="M32" s="246"/>
      <c r="N32" s="246"/>
      <c r="O32" s="246"/>
      <c r="P32" s="246"/>
      <c r="Q32" s="246"/>
      <c r="R32" s="246"/>
      <c r="S32" s="246"/>
      <c r="T32" s="246"/>
      <c r="U32" s="246"/>
      <c r="V32" s="246"/>
    </row>
    <row r="33" spans="2:22" x14ac:dyDescent="0.2">
      <c r="D33" s="304" t="s">
        <v>141</v>
      </c>
      <c r="E33" s="267">
        <v>-950</v>
      </c>
      <c r="F33" s="268">
        <v>-889</v>
      </c>
      <c r="G33" s="269">
        <v>-6.8616422947131606E-2</v>
      </c>
      <c r="H33" s="269">
        <v>-0.11023622047244094</v>
      </c>
    </row>
    <row r="34" spans="2:22" x14ac:dyDescent="0.2">
      <c r="D34" s="298" t="s">
        <v>135</v>
      </c>
      <c r="E34" s="258">
        <v>-10</v>
      </c>
      <c r="F34" s="259">
        <v>-9</v>
      </c>
      <c r="G34" s="100"/>
      <c r="H34" s="100"/>
    </row>
    <row r="35" spans="2:22" x14ac:dyDescent="0.2">
      <c r="D35" s="298" t="s">
        <v>199</v>
      </c>
      <c r="E35" s="258">
        <v>-5</v>
      </c>
      <c r="F35" s="259">
        <v>-4</v>
      </c>
      <c r="G35" s="100"/>
      <c r="H35" s="100"/>
    </row>
    <row r="36" spans="2:22" x14ac:dyDescent="0.2">
      <c r="D36" s="298" t="s">
        <v>136</v>
      </c>
      <c r="E36" s="280">
        <v>-2</v>
      </c>
      <c r="F36" s="281" t="s">
        <v>130</v>
      </c>
      <c r="G36" s="95"/>
      <c r="H36" s="95"/>
    </row>
    <row r="37" spans="2:22" x14ac:dyDescent="0.2">
      <c r="D37" s="298" t="s">
        <v>137</v>
      </c>
      <c r="E37" s="274">
        <v>-49</v>
      </c>
      <c r="F37" s="275" t="s">
        <v>130</v>
      </c>
      <c r="G37" s="276"/>
      <c r="H37" s="276"/>
    </row>
    <row r="38" spans="2:22" x14ac:dyDescent="0.2">
      <c r="D38" s="307" t="s">
        <v>121</v>
      </c>
      <c r="E38" s="274">
        <v>136</v>
      </c>
      <c r="F38" s="275" t="s">
        <v>130</v>
      </c>
      <c r="G38" s="276"/>
      <c r="H38" s="276"/>
    </row>
    <row r="39" spans="2:22" x14ac:dyDescent="0.2">
      <c r="D39" s="307" t="s">
        <v>142</v>
      </c>
      <c r="E39" s="274" t="s">
        <v>130</v>
      </c>
      <c r="F39" s="275">
        <v>-266</v>
      </c>
      <c r="G39" s="276"/>
      <c r="H39" s="276"/>
    </row>
    <row r="40" spans="2:22" x14ac:dyDescent="0.2">
      <c r="D40" s="299" t="s">
        <v>143</v>
      </c>
      <c r="E40" s="272">
        <v>-880</v>
      </c>
      <c r="F40" s="273">
        <v>-1168</v>
      </c>
      <c r="G40" s="285">
        <v>0.24657534246575341</v>
      </c>
      <c r="H40" s="285">
        <v>0.22003424657534246</v>
      </c>
    </row>
    <row r="41" spans="2:22" ht="13.5" thickBot="1" x14ac:dyDescent="0.25">
      <c r="D41" s="300" t="s">
        <v>139</v>
      </c>
      <c r="E41" s="280" t="s">
        <v>130</v>
      </c>
      <c r="F41" s="281">
        <v>20</v>
      </c>
      <c r="G41" s="276"/>
      <c r="H41" s="276"/>
    </row>
    <row r="42" spans="2:22" ht="13.5" thickBot="1" x14ac:dyDescent="0.25">
      <c r="D42" s="301" t="s">
        <v>193</v>
      </c>
      <c r="E42" s="282">
        <v>-880</v>
      </c>
      <c r="F42" s="278">
        <v>-1148</v>
      </c>
      <c r="G42" s="279">
        <v>0.23344947735191637</v>
      </c>
      <c r="H42" s="279">
        <v>0.20644599303135888</v>
      </c>
    </row>
    <row r="43" spans="2:22" ht="15.75" thickBot="1" x14ac:dyDescent="0.3">
      <c r="D43" s="306" t="s">
        <v>118</v>
      </c>
      <c r="E43" s="280">
        <v>-53</v>
      </c>
      <c r="F43" s="286">
        <v>-19</v>
      </c>
      <c r="G43" s="284"/>
      <c r="H43" s="284"/>
    </row>
    <row r="44" spans="2:22" ht="26.25" thickBot="1" x14ac:dyDescent="0.25">
      <c r="D44" s="301" t="s">
        <v>197</v>
      </c>
      <c r="E44" s="277">
        <v>-933</v>
      </c>
      <c r="F44" s="278">
        <v>-1167</v>
      </c>
      <c r="G44" s="279">
        <v>0.20051413881748073</v>
      </c>
      <c r="H44" s="279">
        <v>0.17395029991431019</v>
      </c>
    </row>
    <row r="45" spans="2:22" s="20" customFormat="1" x14ac:dyDescent="0.25">
      <c r="B45" s="245"/>
      <c r="C45" s="245"/>
      <c r="D45" s="391"/>
      <c r="E45" s="256"/>
      <c r="F45" s="256"/>
      <c r="G45" s="113"/>
      <c r="H45" s="113"/>
      <c r="I45" s="94"/>
      <c r="J45" s="94"/>
      <c r="K45" s="94"/>
      <c r="L45" s="246"/>
      <c r="M45" s="246"/>
      <c r="N45" s="246"/>
      <c r="O45" s="246"/>
      <c r="P45" s="246"/>
      <c r="Q45" s="246"/>
      <c r="R45" s="246"/>
      <c r="S45" s="246"/>
      <c r="T45" s="246"/>
      <c r="U45" s="246"/>
      <c r="V45" s="246"/>
    </row>
    <row r="46" spans="2:22" s="20" customFormat="1" ht="13.5" thickBot="1" x14ac:dyDescent="0.3">
      <c r="B46" s="249"/>
      <c r="C46" s="249"/>
      <c r="D46" s="391"/>
      <c r="E46" s="256"/>
      <c r="F46" s="256"/>
      <c r="G46" s="113"/>
      <c r="H46" s="113"/>
      <c r="I46" s="126"/>
      <c r="J46" s="126"/>
      <c r="K46" s="126"/>
      <c r="L46" s="246"/>
      <c r="M46" s="246"/>
      <c r="N46" s="246"/>
      <c r="O46" s="246"/>
      <c r="P46" s="246"/>
      <c r="Q46" s="246"/>
      <c r="R46" s="246"/>
      <c r="S46" s="246"/>
      <c r="T46" s="246"/>
      <c r="U46" s="246"/>
      <c r="V46" s="246"/>
    </row>
    <row r="47" spans="2:22" ht="25.5" x14ac:dyDescent="0.2">
      <c r="D47" s="304" t="s">
        <v>144</v>
      </c>
      <c r="E47" s="267">
        <v>-1687</v>
      </c>
      <c r="F47" s="268">
        <v>-1219</v>
      </c>
      <c r="G47" s="269">
        <v>-0.38392124692370794</v>
      </c>
      <c r="H47" s="269">
        <v>-0.42904019688269074</v>
      </c>
    </row>
    <row r="48" spans="2:22" x14ac:dyDescent="0.2">
      <c r="D48" s="307" t="s">
        <v>137</v>
      </c>
      <c r="E48" s="258">
        <v>-19</v>
      </c>
      <c r="F48" s="259">
        <v>-138</v>
      </c>
      <c r="G48" s="100"/>
      <c r="H48" s="100"/>
    </row>
    <row r="49" spans="2:22" x14ac:dyDescent="0.2">
      <c r="D49" s="298" t="s">
        <v>121</v>
      </c>
      <c r="E49" s="280">
        <v>466</v>
      </c>
      <c r="F49" s="281" t="s">
        <v>130</v>
      </c>
      <c r="G49" s="95"/>
      <c r="H49" s="95"/>
    </row>
    <row r="50" spans="2:22" x14ac:dyDescent="0.2">
      <c r="D50" s="307" t="s">
        <v>142</v>
      </c>
      <c r="E50" s="258" t="s">
        <v>130</v>
      </c>
      <c r="F50" s="259">
        <v>163</v>
      </c>
      <c r="G50" s="100"/>
      <c r="H50" s="100"/>
    </row>
    <row r="51" spans="2:22" x14ac:dyDescent="0.2">
      <c r="D51" s="299" t="s">
        <v>145</v>
      </c>
      <c r="E51" s="287">
        <v>-1240</v>
      </c>
      <c r="F51" s="273">
        <v>-1194</v>
      </c>
      <c r="G51" s="104">
        <v>-3.8525963149078725E-2</v>
      </c>
      <c r="H51" s="104">
        <v>-6.9514237855946404E-2</v>
      </c>
    </row>
    <row r="52" spans="2:22" ht="13.5" thickBot="1" x14ac:dyDescent="0.25">
      <c r="D52" s="300" t="s">
        <v>139</v>
      </c>
      <c r="E52" s="258" t="s">
        <v>130</v>
      </c>
      <c r="F52" s="259">
        <v>30</v>
      </c>
      <c r="G52" s="276"/>
      <c r="H52" s="276"/>
    </row>
    <row r="53" spans="2:22" ht="26.25" thickBot="1" x14ac:dyDescent="0.25">
      <c r="D53" s="301" t="s">
        <v>194</v>
      </c>
      <c r="E53" s="282">
        <v>-1240</v>
      </c>
      <c r="F53" s="278">
        <v>-1164</v>
      </c>
      <c r="G53" s="279">
        <v>-6.5292096219931275E-2</v>
      </c>
      <c r="H53" s="279">
        <v>-9.7079037800687287E-2</v>
      </c>
    </row>
    <row r="54" spans="2:22" s="20" customFormat="1" x14ac:dyDescent="0.25">
      <c r="B54" s="245"/>
      <c r="C54" s="245"/>
      <c r="D54" s="391"/>
      <c r="E54" s="256"/>
      <c r="F54" s="256"/>
      <c r="G54" s="113"/>
      <c r="H54" s="113"/>
      <c r="I54" s="94"/>
      <c r="J54" s="94"/>
      <c r="K54" s="94"/>
      <c r="L54" s="246"/>
      <c r="M54" s="246"/>
      <c r="N54" s="246"/>
      <c r="O54" s="246"/>
      <c r="P54" s="246"/>
      <c r="Q54" s="246"/>
      <c r="R54" s="246"/>
      <c r="S54" s="246"/>
      <c r="T54" s="246"/>
      <c r="U54" s="246"/>
      <c r="V54" s="246"/>
    </row>
    <row r="55" spans="2:22" s="20" customFormat="1" ht="13.5" thickBot="1" x14ac:dyDescent="0.3">
      <c r="B55" s="249"/>
      <c r="C55" s="249"/>
      <c r="D55" s="391"/>
      <c r="E55" s="256"/>
      <c r="F55" s="256"/>
      <c r="G55" s="113"/>
      <c r="H55" s="113"/>
      <c r="I55" s="126"/>
      <c r="J55" s="126"/>
      <c r="K55" s="126"/>
      <c r="L55" s="246"/>
      <c r="M55" s="246"/>
      <c r="N55" s="246"/>
      <c r="O55" s="246"/>
      <c r="P55" s="246"/>
      <c r="Q55" s="246"/>
      <c r="R55" s="246"/>
      <c r="S55" s="246"/>
      <c r="T55" s="246"/>
      <c r="U55" s="246"/>
      <c r="V55" s="246"/>
    </row>
    <row r="56" spans="2:22" x14ac:dyDescent="0.2">
      <c r="D56" s="304" t="s">
        <v>146</v>
      </c>
      <c r="E56" s="267">
        <v>2027</v>
      </c>
      <c r="F56" s="268">
        <v>1814</v>
      </c>
      <c r="G56" s="269">
        <v>0.11742006615214995</v>
      </c>
      <c r="H56" s="269">
        <v>0.15159867695700111</v>
      </c>
    </row>
    <row r="57" spans="2:22" x14ac:dyDescent="0.2">
      <c r="D57" s="307" t="s">
        <v>135</v>
      </c>
      <c r="E57" s="258">
        <v>25</v>
      </c>
      <c r="F57" s="259">
        <v>32</v>
      </c>
      <c r="G57" s="100"/>
      <c r="H57" s="100"/>
    </row>
    <row r="58" spans="2:22" x14ac:dyDescent="0.2">
      <c r="D58" s="302" t="s">
        <v>199</v>
      </c>
      <c r="E58" s="280">
        <v>12</v>
      </c>
      <c r="F58" s="281">
        <v>11</v>
      </c>
      <c r="G58" s="95"/>
      <c r="H58" s="95"/>
    </row>
    <row r="59" spans="2:22" x14ac:dyDescent="0.2">
      <c r="D59" s="307" t="s">
        <v>136</v>
      </c>
      <c r="E59" s="258">
        <v>5</v>
      </c>
      <c r="F59" s="259" t="s">
        <v>130</v>
      </c>
      <c r="G59" s="100"/>
      <c r="H59" s="100"/>
    </row>
    <row r="60" spans="2:22" x14ac:dyDescent="0.2">
      <c r="D60" s="307" t="s">
        <v>137</v>
      </c>
      <c r="E60" s="274">
        <v>9</v>
      </c>
      <c r="F60" s="275">
        <v>62</v>
      </c>
      <c r="G60" s="276"/>
      <c r="H60" s="276"/>
    </row>
    <row r="61" spans="2:22" x14ac:dyDescent="0.2">
      <c r="D61" s="308" t="s">
        <v>121</v>
      </c>
      <c r="E61" s="274">
        <v>-207</v>
      </c>
      <c r="F61" s="288" t="s">
        <v>130</v>
      </c>
      <c r="G61" s="276"/>
      <c r="H61" s="276"/>
    </row>
    <row r="62" spans="2:22" x14ac:dyDescent="0.2">
      <c r="D62" s="308" t="s">
        <v>142</v>
      </c>
      <c r="E62" s="274" t="s">
        <v>130</v>
      </c>
      <c r="F62" s="289">
        <v>-103</v>
      </c>
      <c r="G62" s="276"/>
      <c r="H62" s="276"/>
    </row>
    <row r="63" spans="2:22" x14ac:dyDescent="0.2">
      <c r="D63" s="309" t="s">
        <v>147</v>
      </c>
      <c r="E63" s="290">
        <v>1871</v>
      </c>
      <c r="F63" s="291">
        <v>1816</v>
      </c>
      <c r="G63" s="285">
        <v>3.0286343612334801E-2</v>
      </c>
      <c r="H63" s="285">
        <v>5.9471365638766517E-2</v>
      </c>
    </row>
    <row r="64" spans="2:22" ht="13.5" thickBot="1" x14ac:dyDescent="0.25">
      <c r="D64" s="300" t="s">
        <v>139</v>
      </c>
      <c r="E64" s="292" t="s">
        <v>130</v>
      </c>
      <c r="F64" s="275">
        <v>-12</v>
      </c>
      <c r="G64" s="276"/>
      <c r="H64" s="276"/>
    </row>
    <row r="65" spans="4:8" ht="26.25" thickBot="1" x14ac:dyDescent="0.25">
      <c r="D65" s="301" t="s">
        <v>195</v>
      </c>
      <c r="E65" s="277">
        <v>1871</v>
      </c>
      <c r="F65" s="278">
        <v>1804</v>
      </c>
      <c r="G65" s="279">
        <v>3.7139689578713969E-2</v>
      </c>
      <c r="H65" s="279">
        <v>6.6518847006651879E-2</v>
      </c>
    </row>
    <row r="66" spans="4:8" ht="15.75" thickBot="1" x14ac:dyDescent="0.3">
      <c r="D66" s="306" t="s">
        <v>118</v>
      </c>
      <c r="E66" s="280">
        <v>120</v>
      </c>
      <c r="F66" s="281">
        <v>43</v>
      </c>
      <c r="G66" s="284"/>
      <c r="H66" s="284"/>
    </row>
    <row r="67" spans="4:8" ht="26.25" thickBot="1" x14ac:dyDescent="0.25">
      <c r="D67" s="301" t="s">
        <v>198</v>
      </c>
      <c r="E67" s="282">
        <v>1991</v>
      </c>
      <c r="F67" s="278">
        <v>1847</v>
      </c>
      <c r="G67" s="279">
        <v>7.7964266377910124E-2</v>
      </c>
      <c r="H67" s="279">
        <v>0.10665944775311316</v>
      </c>
    </row>
  </sheetData>
  <mergeCells count="1">
    <mergeCell ref="B1:C1"/>
  </mergeCells>
  <hyperlinks>
    <hyperlink ref="B1" location="Index!A1" display="&lt; zurück zum Index"/>
  </hyperlinks>
  <pageMargins left="0.7" right="0.7" top="0.78740157499999996" bottom="0.78740157499999996"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5"/>
  <sheetViews>
    <sheetView showGridLines="0" zoomScaleNormal="100" zoomScalePageLayoutView="55" workbookViewId="0">
      <selection activeCell="H23" sqref="H23"/>
    </sheetView>
  </sheetViews>
  <sheetFormatPr baseColWidth="10" defaultColWidth="10.7109375" defaultRowHeight="12.75" x14ac:dyDescent="0.2"/>
  <cols>
    <col min="1" max="1" width="0.42578125" style="4" customWidth="1"/>
    <col min="2" max="2" width="10.7109375" style="19"/>
    <col min="3" max="3" width="8.5703125" style="19" customWidth="1"/>
    <col min="4" max="4" width="88.5703125" style="4" customWidth="1"/>
    <col min="5" max="6" width="8.5703125" style="4" customWidth="1"/>
    <col min="7" max="8" width="20" style="4" customWidth="1"/>
    <col min="9" max="16384" width="10.7109375" style="4"/>
  </cols>
  <sheetData>
    <row r="1" spans="2:22" ht="15" x14ac:dyDescent="0.25">
      <c r="B1" s="453" t="s">
        <v>22</v>
      </c>
      <c r="C1" s="453"/>
    </row>
    <row r="2" spans="2:22" ht="11.25" customHeight="1" x14ac:dyDescent="0.2">
      <c r="B2" s="18"/>
      <c r="C2" s="18"/>
    </row>
    <row r="3" spans="2:22" ht="15" x14ac:dyDescent="0.2">
      <c r="B3" s="236"/>
      <c r="C3" s="236"/>
      <c r="D3" s="349" t="s">
        <v>168</v>
      </c>
      <c r="E3" s="237"/>
      <c r="F3" s="237"/>
      <c r="G3" s="237"/>
      <c r="H3" s="237"/>
      <c r="I3" s="237"/>
      <c r="J3" s="237"/>
      <c r="K3" s="237"/>
      <c r="L3" s="237"/>
      <c r="M3" s="237"/>
      <c r="N3" s="237"/>
      <c r="O3" s="237"/>
      <c r="P3" s="237"/>
      <c r="Q3" s="237"/>
      <c r="R3" s="237"/>
      <c r="S3" s="237"/>
      <c r="T3" s="237"/>
      <c r="U3" s="237"/>
      <c r="V3" s="237"/>
    </row>
    <row r="4" spans="2:22" ht="15.75" thickBot="1" x14ac:dyDescent="0.3">
      <c r="B4" s="243"/>
      <c r="C4" s="243"/>
      <c r="D4" s="340"/>
      <c r="E4" s="343"/>
      <c r="F4" s="343"/>
      <c r="G4" s="313"/>
      <c r="H4" s="313"/>
      <c r="I4" s="237"/>
      <c r="J4" s="237"/>
      <c r="K4" s="237"/>
      <c r="L4" s="237"/>
      <c r="M4" s="237"/>
      <c r="N4" s="237"/>
      <c r="O4" s="237"/>
      <c r="P4" s="237"/>
      <c r="Q4" s="237"/>
      <c r="R4" s="237"/>
      <c r="S4" s="237"/>
      <c r="T4" s="237"/>
      <c r="U4" s="237"/>
      <c r="V4" s="237"/>
    </row>
    <row r="5" spans="2:22" ht="26.25" thickBot="1" x14ac:dyDescent="0.25">
      <c r="B5" s="238"/>
      <c r="C5" s="238"/>
      <c r="D5" s="310" t="s">
        <v>166</v>
      </c>
      <c r="E5" s="341" t="s">
        <v>204</v>
      </c>
      <c r="F5" s="342" t="s">
        <v>185</v>
      </c>
      <c r="G5" s="354" t="s">
        <v>167</v>
      </c>
      <c r="H5" s="354" t="s">
        <v>149</v>
      </c>
      <c r="I5" s="237"/>
      <c r="J5" s="237"/>
      <c r="K5" s="237"/>
      <c r="L5" s="237"/>
      <c r="M5" s="237"/>
      <c r="N5" s="237"/>
      <c r="O5" s="237"/>
      <c r="P5" s="237"/>
    </row>
    <row r="6" spans="2:22" s="20" customFormat="1" x14ac:dyDescent="0.2">
      <c r="B6" s="244"/>
      <c r="C6" s="245"/>
      <c r="D6" s="339" t="s">
        <v>104</v>
      </c>
      <c r="E6" s="317">
        <v>16547</v>
      </c>
      <c r="F6" s="318">
        <v>17784</v>
      </c>
      <c r="G6" s="319">
        <v>-6.9556905083220877E-2</v>
      </c>
      <c r="H6" s="319">
        <v>-2.198605488079175E-2</v>
      </c>
      <c r="I6" s="246"/>
      <c r="J6" s="246"/>
      <c r="K6" s="246"/>
      <c r="L6" s="246"/>
      <c r="M6" s="246"/>
      <c r="N6" s="246"/>
      <c r="O6" s="246"/>
      <c r="P6" s="246"/>
    </row>
    <row r="7" spans="2:22" s="20" customFormat="1" x14ac:dyDescent="0.2">
      <c r="B7" s="247"/>
      <c r="C7" s="247"/>
      <c r="D7" s="350" t="s">
        <v>131</v>
      </c>
      <c r="E7" s="355" t="s">
        <v>130</v>
      </c>
      <c r="F7" s="356">
        <v>-486</v>
      </c>
      <c r="G7" s="357"/>
      <c r="H7" s="357"/>
      <c r="I7" s="246"/>
      <c r="J7" s="246"/>
      <c r="K7" s="246"/>
      <c r="L7" s="246"/>
      <c r="M7" s="246"/>
      <c r="N7" s="246"/>
      <c r="O7" s="246"/>
      <c r="P7" s="246"/>
    </row>
    <row r="8" spans="2:22" s="20" customFormat="1" ht="13.5" thickBot="1" x14ac:dyDescent="0.25">
      <c r="B8" s="247"/>
      <c r="C8" s="247"/>
      <c r="D8" s="302" t="s">
        <v>245</v>
      </c>
      <c r="E8" s="358" t="s">
        <v>130</v>
      </c>
      <c r="F8" s="359">
        <v>-559</v>
      </c>
      <c r="G8" s="360"/>
      <c r="H8" s="360"/>
      <c r="I8" s="246"/>
      <c r="J8" s="246"/>
      <c r="K8" s="246"/>
      <c r="L8" s="246"/>
      <c r="M8" s="246"/>
      <c r="N8" s="246"/>
      <c r="O8" s="246"/>
      <c r="P8" s="246"/>
    </row>
    <row r="9" spans="2:22" s="20" customFormat="1" ht="13.5" thickBot="1" x14ac:dyDescent="0.25">
      <c r="B9" s="245"/>
      <c r="C9" s="245"/>
      <c r="D9" s="323" t="s">
        <v>156</v>
      </c>
      <c r="E9" s="324">
        <v>16547</v>
      </c>
      <c r="F9" s="325">
        <v>16739</v>
      </c>
      <c r="G9" s="326">
        <v>-1.1470219248461699E-2</v>
      </c>
      <c r="H9" s="327">
        <v>3.9070434315072511E-2</v>
      </c>
      <c r="I9" s="246"/>
      <c r="J9" s="246"/>
      <c r="K9" s="246"/>
      <c r="L9" s="246"/>
      <c r="M9" s="246"/>
      <c r="N9" s="246"/>
      <c r="O9" s="246"/>
      <c r="P9" s="246"/>
    </row>
    <row r="10" spans="2:22" s="20" customFormat="1" ht="15.75" thickBot="1" x14ac:dyDescent="0.25">
      <c r="B10" s="247"/>
      <c r="C10" s="247"/>
      <c r="D10" s="352" t="s">
        <v>157</v>
      </c>
      <c r="E10" s="361" t="s">
        <v>130</v>
      </c>
      <c r="F10" s="362">
        <v>-94</v>
      </c>
      <c r="G10" s="352"/>
      <c r="H10" s="363"/>
      <c r="I10" s="246"/>
      <c r="J10" s="246"/>
      <c r="K10" s="246"/>
      <c r="L10" s="246"/>
      <c r="M10" s="246"/>
      <c r="N10" s="246"/>
      <c r="O10" s="246"/>
      <c r="P10" s="246"/>
    </row>
    <row r="11" spans="2:22" s="20" customFormat="1" ht="13.5" thickBot="1" x14ac:dyDescent="0.25">
      <c r="B11" s="245"/>
      <c r="C11" s="245"/>
      <c r="D11" s="323" t="s">
        <v>158</v>
      </c>
      <c r="E11" s="324">
        <v>16547</v>
      </c>
      <c r="F11" s="325">
        <v>16645</v>
      </c>
      <c r="G11" s="326">
        <v>-5.8876539501351299E-3</v>
      </c>
      <c r="H11" s="327">
        <v>4.4938419945929731E-2</v>
      </c>
      <c r="I11" s="246"/>
      <c r="J11" s="246"/>
      <c r="K11" s="246"/>
      <c r="L11" s="246"/>
      <c r="M11" s="246"/>
      <c r="N11" s="246"/>
      <c r="O11" s="246"/>
      <c r="P11" s="246"/>
    </row>
    <row r="12" spans="2:22" s="20" customFormat="1" x14ac:dyDescent="0.2">
      <c r="B12" s="247"/>
      <c r="C12" s="247"/>
      <c r="D12" s="352"/>
      <c r="E12" s="362"/>
      <c r="F12" s="362"/>
      <c r="G12" s="364"/>
      <c r="H12" s="293"/>
      <c r="I12" s="246"/>
      <c r="J12" s="246"/>
      <c r="K12" s="246"/>
      <c r="L12" s="246"/>
      <c r="M12" s="246"/>
      <c r="N12" s="246"/>
      <c r="O12" s="246"/>
      <c r="P12" s="246"/>
    </row>
    <row r="13" spans="2:22" s="20" customFormat="1" ht="13.5" thickBot="1" x14ac:dyDescent="0.25">
      <c r="B13" s="245"/>
      <c r="C13" s="245"/>
      <c r="D13" s="352"/>
      <c r="E13" s="362"/>
      <c r="F13" s="362"/>
      <c r="G13" s="364"/>
      <c r="H13" s="293"/>
      <c r="I13" s="246"/>
      <c r="J13" s="246"/>
      <c r="K13" s="246"/>
      <c r="L13" s="246"/>
      <c r="M13" s="246"/>
      <c r="N13" s="246"/>
      <c r="O13" s="246"/>
      <c r="P13" s="246"/>
    </row>
    <row r="14" spans="2:22" s="20" customFormat="1" x14ac:dyDescent="0.2">
      <c r="B14" s="249"/>
      <c r="C14" s="249"/>
      <c r="D14" s="297" t="s">
        <v>116</v>
      </c>
      <c r="E14" s="317">
        <v>3038</v>
      </c>
      <c r="F14" s="318">
        <v>2362</v>
      </c>
      <c r="G14" s="331">
        <v>0.28619813717188824</v>
      </c>
      <c r="H14" s="319">
        <v>0.3314987298899239</v>
      </c>
      <c r="I14" s="246"/>
      <c r="J14" s="246"/>
      <c r="K14" s="246"/>
      <c r="L14" s="246"/>
      <c r="M14" s="246"/>
      <c r="N14" s="246"/>
      <c r="O14" s="246"/>
      <c r="P14" s="246"/>
    </row>
    <row r="15" spans="2:22" x14ac:dyDescent="0.2">
      <c r="B15" s="246"/>
      <c r="C15" s="246"/>
      <c r="D15" s="350" t="s">
        <v>121</v>
      </c>
      <c r="E15" s="365">
        <v>-809</v>
      </c>
      <c r="F15" s="366" t="s">
        <v>130</v>
      </c>
      <c r="G15" s="350"/>
      <c r="H15" s="357"/>
      <c r="I15" s="237"/>
      <c r="J15" s="237"/>
      <c r="K15" s="237"/>
      <c r="L15" s="237"/>
      <c r="M15" s="237"/>
      <c r="N15" s="237"/>
      <c r="O15" s="237"/>
      <c r="P15" s="237"/>
    </row>
    <row r="16" spans="2:22" x14ac:dyDescent="0.2">
      <c r="B16" s="250"/>
      <c r="C16" s="40"/>
      <c r="D16" s="302" t="s">
        <v>245</v>
      </c>
      <c r="E16" s="367" t="s">
        <v>130</v>
      </c>
      <c r="F16" s="368">
        <v>-84</v>
      </c>
      <c r="G16" s="353"/>
      <c r="H16" s="369"/>
      <c r="I16" s="237"/>
      <c r="J16" s="237"/>
      <c r="K16" s="237"/>
      <c r="L16" s="237"/>
      <c r="M16" s="237"/>
      <c r="N16" s="237"/>
      <c r="O16" s="237"/>
      <c r="P16" s="237"/>
    </row>
    <row r="17" spans="2:16" ht="15" x14ac:dyDescent="0.2">
      <c r="B17" s="246"/>
      <c r="C17" s="246"/>
      <c r="D17" s="353" t="s">
        <v>176</v>
      </c>
      <c r="E17" s="370">
        <v>77</v>
      </c>
      <c r="F17" s="371" t="s">
        <v>130</v>
      </c>
      <c r="G17" s="353"/>
      <c r="H17" s="369"/>
      <c r="I17" s="237"/>
      <c r="J17" s="237"/>
      <c r="K17" s="237"/>
      <c r="L17" s="237"/>
      <c r="M17" s="237"/>
      <c r="N17" s="237"/>
      <c r="O17" s="237"/>
      <c r="P17" s="237"/>
    </row>
    <row r="18" spans="2:16" ht="13.5" thickBot="1" x14ac:dyDescent="0.25">
      <c r="B18" s="246"/>
      <c r="C18" s="246"/>
      <c r="D18" s="351" t="s">
        <v>159</v>
      </c>
      <c r="E18" s="372">
        <v>40</v>
      </c>
      <c r="F18" s="373" t="s">
        <v>130</v>
      </c>
      <c r="G18" s="360"/>
      <c r="H18" s="360"/>
      <c r="I18" s="237"/>
      <c r="J18" s="237"/>
      <c r="K18" s="237"/>
      <c r="L18" s="237"/>
      <c r="M18" s="237"/>
      <c r="N18" s="237"/>
      <c r="O18" s="237"/>
      <c r="P18" s="237"/>
    </row>
    <row r="19" spans="2:16" ht="13.5" thickBot="1" x14ac:dyDescent="0.25">
      <c r="B19" s="239"/>
      <c r="C19" s="239"/>
      <c r="D19" s="323" t="s">
        <v>160</v>
      </c>
      <c r="E19" s="324">
        <v>2346</v>
      </c>
      <c r="F19" s="325">
        <v>2278</v>
      </c>
      <c r="G19" s="327">
        <v>2.9850746268656803E-2</v>
      </c>
      <c r="H19" s="327">
        <v>6.3213345039508262E-2</v>
      </c>
      <c r="I19" s="237"/>
      <c r="J19" s="237"/>
      <c r="K19" s="237"/>
      <c r="L19" s="237"/>
      <c r="M19" s="237"/>
      <c r="N19" s="237"/>
      <c r="O19" s="237"/>
      <c r="P19" s="237"/>
    </row>
    <row r="20" spans="2:16" ht="15" x14ac:dyDescent="0.2">
      <c r="B20" s="239"/>
      <c r="C20" s="239"/>
      <c r="D20" s="350" t="s">
        <v>157</v>
      </c>
      <c r="E20" s="355" t="s">
        <v>130</v>
      </c>
      <c r="F20" s="356">
        <v>-87</v>
      </c>
      <c r="G20" s="357"/>
      <c r="H20" s="357"/>
      <c r="I20" s="237"/>
      <c r="J20" s="237"/>
      <c r="K20" s="237"/>
      <c r="L20" s="237"/>
      <c r="M20" s="237"/>
      <c r="N20" s="237"/>
      <c r="O20" s="237"/>
      <c r="P20" s="237"/>
    </row>
    <row r="21" spans="2:16" x14ac:dyDescent="0.2">
      <c r="B21" s="239"/>
      <c r="C21" s="239"/>
      <c r="D21" s="353" t="s">
        <v>161</v>
      </c>
      <c r="E21" s="367" t="s">
        <v>130</v>
      </c>
      <c r="F21" s="368">
        <v>18</v>
      </c>
      <c r="G21" s="369"/>
      <c r="H21" s="369"/>
      <c r="I21" s="237"/>
      <c r="J21" s="237"/>
      <c r="K21" s="237"/>
      <c r="L21" s="237"/>
      <c r="M21" s="237"/>
      <c r="N21" s="237"/>
      <c r="O21" s="237"/>
      <c r="P21" s="237"/>
    </row>
    <row r="22" spans="2:16" ht="15.75" thickBot="1" x14ac:dyDescent="0.25">
      <c r="B22" s="239"/>
      <c r="C22" s="239"/>
      <c r="D22" s="350" t="s">
        <v>177</v>
      </c>
      <c r="E22" s="361" t="s">
        <v>130</v>
      </c>
      <c r="F22" s="362">
        <v>200</v>
      </c>
      <c r="G22" s="363"/>
      <c r="H22" s="363"/>
      <c r="I22" s="237"/>
      <c r="J22" s="237"/>
      <c r="K22" s="237"/>
      <c r="L22" s="237"/>
      <c r="M22" s="237"/>
      <c r="N22" s="237"/>
      <c r="O22" s="237"/>
      <c r="P22" s="237"/>
    </row>
    <row r="23" spans="2:16" ht="13.5" thickBot="1" x14ac:dyDescent="0.25">
      <c r="B23" s="239"/>
      <c r="C23" s="239"/>
      <c r="D23" s="323" t="s">
        <v>162</v>
      </c>
      <c r="E23" s="324">
        <v>2346</v>
      </c>
      <c r="F23" s="325">
        <v>2409</v>
      </c>
      <c r="G23" s="327">
        <v>-2.6151930261519296E-2</v>
      </c>
      <c r="H23" s="327">
        <v>5.3964300539643961E-3</v>
      </c>
      <c r="I23" s="237"/>
      <c r="J23" s="237"/>
      <c r="K23" s="237"/>
      <c r="L23" s="237"/>
      <c r="M23" s="237"/>
      <c r="N23" s="237"/>
      <c r="O23" s="237"/>
      <c r="P23" s="237"/>
    </row>
    <row r="24" spans="2:16" ht="13.5" thickBot="1" x14ac:dyDescent="0.25">
      <c r="B24" s="239"/>
      <c r="C24" s="239"/>
      <c r="D24" s="352"/>
      <c r="E24" s="374"/>
      <c r="F24" s="362"/>
      <c r="G24" s="293"/>
      <c r="H24" s="293"/>
      <c r="I24" s="237"/>
      <c r="J24" s="237"/>
      <c r="K24" s="237"/>
      <c r="L24" s="237"/>
      <c r="M24" s="237"/>
      <c r="N24" s="237"/>
      <c r="O24" s="237"/>
      <c r="P24" s="237"/>
    </row>
    <row r="25" spans="2:16" x14ac:dyDescent="0.2">
      <c r="B25" s="239"/>
      <c r="C25" s="239"/>
      <c r="D25" s="304" t="s">
        <v>163</v>
      </c>
      <c r="E25" s="317">
        <v>1982</v>
      </c>
      <c r="F25" s="318">
        <v>1280</v>
      </c>
      <c r="G25" s="319">
        <v>0.54843749999999991</v>
      </c>
      <c r="H25" s="319">
        <v>0.59609375000000009</v>
      </c>
      <c r="I25" s="237"/>
      <c r="J25" s="237"/>
      <c r="K25" s="237"/>
      <c r="L25" s="237"/>
      <c r="M25" s="237"/>
      <c r="N25" s="237"/>
      <c r="O25" s="237"/>
      <c r="P25" s="237"/>
    </row>
    <row r="26" spans="2:16" x14ac:dyDescent="0.2">
      <c r="B26" s="239"/>
      <c r="C26" s="239"/>
      <c r="D26" s="350" t="s">
        <v>121</v>
      </c>
      <c r="E26" s="365">
        <v>-673</v>
      </c>
      <c r="F26" s="366" t="s">
        <v>130</v>
      </c>
      <c r="G26" s="357"/>
      <c r="H26" s="357"/>
      <c r="I26" s="237"/>
      <c r="J26" s="237"/>
      <c r="K26" s="237"/>
      <c r="L26" s="237"/>
      <c r="M26" s="237"/>
      <c r="N26" s="237"/>
      <c r="O26" s="237"/>
      <c r="P26" s="237"/>
    </row>
    <row r="27" spans="2:16" x14ac:dyDescent="0.2">
      <c r="B27" s="239"/>
      <c r="C27" s="239"/>
      <c r="D27" s="302" t="s">
        <v>139</v>
      </c>
      <c r="E27" s="367" t="s">
        <v>130</v>
      </c>
      <c r="F27" s="368">
        <v>-38</v>
      </c>
      <c r="G27" s="369"/>
      <c r="H27" s="369"/>
      <c r="I27" s="237"/>
      <c r="J27" s="237"/>
      <c r="K27" s="237"/>
      <c r="L27" s="237"/>
      <c r="M27" s="237"/>
      <c r="N27" s="237"/>
      <c r="O27" s="237"/>
      <c r="P27" s="237"/>
    </row>
    <row r="28" spans="2:16" ht="15" x14ac:dyDescent="0.2">
      <c r="B28" s="251"/>
      <c r="C28" s="239"/>
      <c r="D28" s="353" t="s">
        <v>176</v>
      </c>
      <c r="E28" s="365">
        <v>28</v>
      </c>
      <c r="F28" s="366" t="s">
        <v>130</v>
      </c>
      <c r="G28" s="357"/>
      <c r="H28" s="357"/>
      <c r="I28" s="237"/>
      <c r="J28" s="237"/>
      <c r="K28" s="237"/>
      <c r="L28" s="237"/>
      <c r="M28" s="237"/>
      <c r="N28" s="237"/>
      <c r="O28" s="237"/>
      <c r="P28" s="237"/>
    </row>
    <row r="29" spans="2:16" ht="13.5" thickBot="1" x14ac:dyDescent="0.25">
      <c r="B29" s="252"/>
      <c r="C29" s="239"/>
      <c r="D29" s="351" t="s">
        <v>159</v>
      </c>
      <c r="E29" s="365">
        <v>40</v>
      </c>
      <c r="F29" s="366" t="s">
        <v>130</v>
      </c>
      <c r="G29" s="357"/>
      <c r="H29" s="357"/>
      <c r="I29" s="237"/>
      <c r="J29" s="237"/>
      <c r="K29" s="237"/>
      <c r="L29" s="237"/>
      <c r="M29" s="237"/>
      <c r="N29" s="237"/>
      <c r="O29" s="237"/>
      <c r="P29" s="237"/>
    </row>
    <row r="30" spans="2:16" ht="13.5" thickBot="1" x14ac:dyDescent="0.25">
      <c r="D30" s="323" t="s">
        <v>164</v>
      </c>
      <c r="E30" s="324">
        <v>1377</v>
      </c>
      <c r="F30" s="325">
        <v>1242</v>
      </c>
      <c r="G30" s="327">
        <v>0.10869565217391308</v>
      </c>
      <c r="H30" s="327">
        <v>0.1376811594202898</v>
      </c>
    </row>
    <row r="31" spans="2:16" ht="15" x14ac:dyDescent="0.2">
      <c r="D31" s="350" t="s">
        <v>157</v>
      </c>
      <c r="E31" s="355" t="s">
        <v>130</v>
      </c>
      <c r="F31" s="356">
        <v>-51</v>
      </c>
      <c r="G31" s="357"/>
      <c r="H31" s="357"/>
    </row>
    <row r="32" spans="2:16" x14ac:dyDescent="0.2">
      <c r="D32" s="353" t="s">
        <v>161</v>
      </c>
      <c r="E32" s="367" t="s">
        <v>130</v>
      </c>
      <c r="F32" s="368">
        <v>11</v>
      </c>
      <c r="G32" s="369"/>
      <c r="H32" s="369"/>
    </row>
    <row r="33" spans="4:8" ht="15" x14ac:dyDescent="0.2">
      <c r="D33" s="353" t="s">
        <v>177</v>
      </c>
      <c r="E33" s="358" t="s">
        <v>130</v>
      </c>
      <c r="F33" s="359">
        <v>200</v>
      </c>
      <c r="G33" s="360"/>
      <c r="H33" s="360"/>
    </row>
    <row r="34" spans="4:8" s="19" customFormat="1" ht="13.5" thickBot="1" x14ac:dyDescent="0.3">
      <c r="D34" s="430" t="s">
        <v>244</v>
      </c>
      <c r="E34" s="431">
        <v>-192</v>
      </c>
      <c r="F34" s="432">
        <v>-240</v>
      </c>
      <c r="G34" s="433"/>
      <c r="H34" s="433"/>
    </row>
    <row r="35" spans="4:8" ht="13.5" thickBot="1" x14ac:dyDescent="0.25">
      <c r="D35" s="323" t="s">
        <v>165</v>
      </c>
      <c r="E35" s="324">
        <v>1185</v>
      </c>
      <c r="F35" s="325">
        <v>1162</v>
      </c>
      <c r="G35" s="327">
        <v>1.9793459552495785E-2</v>
      </c>
      <c r="H35" s="327">
        <v>4.3029259896729677E-2</v>
      </c>
    </row>
    <row r="37" spans="4:8" ht="15" x14ac:dyDescent="0.25">
      <c r="D37" s="328" t="s">
        <v>169</v>
      </c>
    </row>
    <row r="38" spans="4:8" ht="15" x14ac:dyDescent="0.25">
      <c r="D38" s="328" t="s">
        <v>170</v>
      </c>
    </row>
    <row r="39" spans="4:8" ht="15" x14ac:dyDescent="0.25">
      <c r="D39" s="328"/>
    </row>
    <row r="41" spans="4:8" ht="15" x14ac:dyDescent="0.2">
      <c r="D41" s="349" t="s">
        <v>171</v>
      </c>
    </row>
    <row r="42" spans="4:8" ht="13.5" thickBot="1" x14ac:dyDescent="0.25">
      <c r="D42" s="346"/>
      <c r="E42" s="340"/>
      <c r="F42" s="340"/>
      <c r="G42" s="340"/>
    </row>
    <row r="43" spans="4:8" ht="30.75" thickBot="1" x14ac:dyDescent="0.3">
      <c r="D43" s="429" t="s">
        <v>216</v>
      </c>
      <c r="E43" s="314" t="s">
        <v>204</v>
      </c>
      <c r="F43" s="315" t="s">
        <v>185</v>
      </c>
      <c r="G43" s="345" t="s">
        <v>167</v>
      </c>
      <c r="H43" s="344" t="s">
        <v>149</v>
      </c>
    </row>
    <row r="44" spans="4:8" x14ac:dyDescent="0.2">
      <c r="D44" s="316" t="s">
        <v>134</v>
      </c>
      <c r="E44" s="317">
        <v>3038</v>
      </c>
      <c r="F44" s="318">
        <v>2362</v>
      </c>
      <c r="G44" s="331">
        <v>0.28619813717188824</v>
      </c>
      <c r="H44" s="331">
        <v>0.3314987298899239</v>
      </c>
    </row>
    <row r="45" spans="4:8" ht="15" x14ac:dyDescent="0.25">
      <c r="D45" s="320" t="s">
        <v>121</v>
      </c>
      <c r="E45" s="332">
        <v>-809</v>
      </c>
      <c r="F45" s="333" t="s">
        <v>130</v>
      </c>
      <c r="G45" s="320"/>
      <c r="H45" s="320"/>
    </row>
    <row r="46" spans="4:8" ht="16.5" thickBot="1" x14ac:dyDescent="0.3">
      <c r="D46" s="334" t="s">
        <v>172</v>
      </c>
      <c r="E46" s="335">
        <v>77</v>
      </c>
      <c r="F46" s="336">
        <v>200</v>
      </c>
      <c r="G46" s="334"/>
      <c r="H46" s="334"/>
    </row>
    <row r="47" spans="4:8" ht="13.5" thickBot="1" x14ac:dyDescent="0.25">
      <c r="D47" s="301" t="s">
        <v>138</v>
      </c>
      <c r="E47" s="324">
        <v>2306</v>
      </c>
      <c r="F47" s="325">
        <v>2562</v>
      </c>
      <c r="G47" s="326">
        <v>-9.9921935987509758E-2</v>
      </c>
      <c r="H47" s="326">
        <v>-7.1038251366120186E-2</v>
      </c>
    </row>
    <row r="48" spans="4:8" ht="15.75" thickBot="1" x14ac:dyDescent="0.3">
      <c r="D48" s="328"/>
      <c r="E48" s="338"/>
      <c r="F48" s="329"/>
      <c r="G48" s="330"/>
      <c r="H48" s="330"/>
    </row>
    <row r="49" spans="4:8" x14ac:dyDescent="0.2">
      <c r="D49" s="304" t="s">
        <v>173</v>
      </c>
      <c r="E49" s="317">
        <v>1982</v>
      </c>
      <c r="F49" s="318">
        <v>1280</v>
      </c>
      <c r="G49" s="331">
        <v>0.54843749999999991</v>
      </c>
      <c r="H49" s="331">
        <v>0.59609375000000009</v>
      </c>
    </row>
    <row r="50" spans="4:8" ht="15" x14ac:dyDescent="0.25">
      <c r="D50" s="320" t="s">
        <v>121</v>
      </c>
      <c r="E50" s="332">
        <v>-673</v>
      </c>
      <c r="F50" s="333" t="s">
        <v>130</v>
      </c>
      <c r="G50" s="320"/>
      <c r="H50" s="320"/>
    </row>
    <row r="51" spans="4:8" ht="15.75" x14ac:dyDescent="0.25">
      <c r="D51" s="334" t="s">
        <v>172</v>
      </c>
      <c r="E51" s="332">
        <v>28</v>
      </c>
      <c r="F51" s="333">
        <v>200</v>
      </c>
      <c r="G51" s="320"/>
      <c r="H51" s="320"/>
    </row>
    <row r="52" spans="4:8" ht="15.75" thickBot="1" x14ac:dyDescent="0.3">
      <c r="D52" s="302" t="s">
        <v>174</v>
      </c>
      <c r="E52" s="322" t="s">
        <v>130</v>
      </c>
      <c r="F52" s="337">
        <v>-236</v>
      </c>
      <c r="G52" s="321"/>
      <c r="H52" s="321"/>
    </row>
    <row r="53" spans="4:8" ht="13.5" thickBot="1" x14ac:dyDescent="0.25">
      <c r="D53" s="301" t="s">
        <v>147</v>
      </c>
      <c r="E53" s="324">
        <v>1337</v>
      </c>
      <c r="F53" s="325">
        <v>1244</v>
      </c>
      <c r="G53" s="326">
        <v>7.4758842443729989E-2</v>
      </c>
      <c r="H53" s="326">
        <v>0.10209003215434076</v>
      </c>
    </row>
    <row r="55" spans="4:8" ht="15" x14ac:dyDescent="0.25">
      <c r="D55" s="328" t="s">
        <v>175</v>
      </c>
    </row>
  </sheetData>
  <mergeCells count="1">
    <mergeCell ref="B1:C1"/>
  </mergeCells>
  <hyperlinks>
    <hyperlink ref="B1" location="Index!A1" display="&lt; zurück zum Index"/>
  </hyperlinks>
  <pageMargins left="0.7" right="0.7" top="0.78740157499999996" bottom="0.78740157499999996"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1"/>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4" customWidth="1"/>
    <col min="2" max="2" width="10.7109375" style="19"/>
    <col min="3" max="3" width="8.5703125" style="19" customWidth="1"/>
    <col min="4" max="4" width="85.7109375" style="4" customWidth="1"/>
    <col min="5" max="6" width="8.5703125" style="4" customWidth="1"/>
    <col min="7" max="8" width="20" style="4" customWidth="1"/>
    <col min="9" max="16384" width="10.7109375" style="4"/>
  </cols>
  <sheetData>
    <row r="1" spans="2:8" ht="15" x14ac:dyDescent="0.25">
      <c r="B1" s="453" t="s">
        <v>22</v>
      </c>
      <c r="C1" s="453"/>
    </row>
    <row r="2" spans="2:8" x14ac:dyDescent="0.2">
      <c r="B2" s="18"/>
      <c r="C2" s="18"/>
    </row>
    <row r="3" spans="2:8" ht="15" x14ac:dyDescent="0.2">
      <c r="D3" s="3" t="s">
        <v>19</v>
      </c>
      <c r="E3" s="293"/>
      <c r="F3" s="293"/>
      <c r="G3" s="293"/>
      <c r="H3" s="293"/>
    </row>
    <row r="4" spans="2:8" ht="13.5" thickBot="1" x14ac:dyDescent="0.25">
      <c r="D4" s="375"/>
      <c r="E4" s="375"/>
      <c r="F4" s="375"/>
      <c r="G4" s="375"/>
      <c r="H4" s="375"/>
    </row>
    <row r="5" spans="2:8" ht="26.25" thickBot="1" x14ac:dyDescent="0.25">
      <c r="D5" s="310" t="s">
        <v>0</v>
      </c>
      <c r="E5" s="347" t="s">
        <v>204</v>
      </c>
      <c r="F5" s="312" t="s">
        <v>185</v>
      </c>
      <c r="G5" s="376" t="s">
        <v>178</v>
      </c>
      <c r="H5" s="376" t="s">
        <v>149</v>
      </c>
    </row>
    <row r="6" spans="2:8" ht="13.5" thickBot="1" x14ac:dyDescent="0.25">
      <c r="D6" s="296" t="s">
        <v>104</v>
      </c>
      <c r="E6" s="264">
        <v>6544</v>
      </c>
      <c r="F6" s="265">
        <v>6358</v>
      </c>
      <c r="G6" s="266">
        <v>2.9254482541679838E-2</v>
      </c>
      <c r="H6" s="266">
        <v>7.2035231204781391E-2</v>
      </c>
    </row>
    <row r="7" spans="2:8" x14ac:dyDescent="0.2">
      <c r="D7" s="295"/>
      <c r="E7" s="256"/>
      <c r="F7" s="256"/>
      <c r="G7" s="113"/>
      <c r="H7" s="113"/>
    </row>
    <row r="8" spans="2:8" x14ac:dyDescent="0.2">
      <c r="D8" s="295"/>
      <c r="E8" s="256"/>
      <c r="F8" s="256"/>
      <c r="G8" s="113"/>
      <c r="H8" s="113"/>
    </row>
    <row r="9" spans="2:8" x14ac:dyDescent="0.2">
      <c r="D9" s="302" t="s">
        <v>135</v>
      </c>
      <c r="E9" s="280">
        <v>34</v>
      </c>
      <c r="F9" s="281">
        <v>41</v>
      </c>
      <c r="G9" s="95"/>
      <c r="H9" s="95"/>
    </row>
    <row r="10" spans="2:8" ht="13.5" thickBot="1" x14ac:dyDescent="0.25">
      <c r="D10" s="348" t="s">
        <v>136</v>
      </c>
      <c r="E10" s="261">
        <v>7</v>
      </c>
      <c r="F10" s="262" t="s">
        <v>130</v>
      </c>
      <c r="G10" s="263"/>
      <c r="H10" s="263"/>
    </row>
    <row r="11" spans="2:8" ht="13.5" thickBot="1" x14ac:dyDescent="0.25">
      <c r="D11" s="301" t="s">
        <v>138</v>
      </c>
      <c r="E11" s="282">
        <v>1139</v>
      </c>
      <c r="F11" s="278">
        <v>1177</v>
      </c>
      <c r="G11" s="279">
        <v>-3.228547153780803E-2</v>
      </c>
      <c r="H11" s="279">
        <v>2.0390824129141949E-2</v>
      </c>
    </row>
    <row r="12" spans="2:8" ht="13.5" thickBot="1" x14ac:dyDescent="0.25">
      <c r="D12" s="302" t="s">
        <v>218</v>
      </c>
      <c r="E12" s="280">
        <v>166</v>
      </c>
      <c r="F12" s="281">
        <v>60</v>
      </c>
      <c r="G12" s="95"/>
      <c r="H12" s="95"/>
    </row>
    <row r="13" spans="2:8" ht="26.25" thickBot="1" x14ac:dyDescent="0.25">
      <c r="D13" s="301" t="s">
        <v>219</v>
      </c>
      <c r="E13" s="277">
        <v>1305</v>
      </c>
      <c r="F13" s="278">
        <v>1237</v>
      </c>
      <c r="G13" s="279">
        <v>5.4971705739692789E-2</v>
      </c>
      <c r="H13" s="279">
        <v>0.10428455941794668</v>
      </c>
    </row>
    <row r="14" spans="2:8" x14ac:dyDescent="0.2">
      <c r="D14" s="303"/>
      <c r="E14" s="256"/>
      <c r="F14" s="256"/>
      <c r="G14" s="113"/>
      <c r="H14" s="113"/>
    </row>
    <row r="15" spans="2:8" x14ac:dyDescent="0.2">
      <c r="D15" s="302"/>
      <c r="E15" s="281"/>
      <c r="F15" s="281"/>
      <c r="G15" s="95"/>
      <c r="H15" s="95"/>
    </row>
    <row r="16" spans="2:8" x14ac:dyDescent="0.2">
      <c r="D16" s="307" t="s">
        <v>135</v>
      </c>
      <c r="E16" s="274">
        <v>24</v>
      </c>
      <c r="F16" s="275">
        <v>32</v>
      </c>
      <c r="G16" s="276"/>
      <c r="H16" s="276"/>
    </row>
    <row r="17" spans="4:8" x14ac:dyDescent="0.2">
      <c r="D17" s="298" t="s">
        <v>136</v>
      </c>
      <c r="E17" s="274">
        <v>5</v>
      </c>
      <c r="F17" s="275"/>
      <c r="G17" s="276"/>
      <c r="H17" s="276"/>
    </row>
    <row r="18" spans="4:8" ht="13.5" thickBot="1" x14ac:dyDescent="0.25">
      <c r="D18" s="302" t="s">
        <v>142</v>
      </c>
      <c r="E18" s="274" t="s">
        <v>130</v>
      </c>
      <c r="F18" s="275">
        <v>-30</v>
      </c>
      <c r="G18" s="276"/>
      <c r="H18" s="276"/>
    </row>
    <row r="19" spans="4:8" ht="13.5" thickBot="1" x14ac:dyDescent="0.25">
      <c r="D19" s="301" t="s">
        <v>147</v>
      </c>
      <c r="E19" s="282">
        <v>742</v>
      </c>
      <c r="F19" s="278">
        <v>702</v>
      </c>
      <c r="G19" s="279">
        <v>5.6980056980056926E-2</v>
      </c>
      <c r="H19" s="279">
        <v>0.11680911680911676</v>
      </c>
    </row>
    <row r="20" spans="4:8" ht="13.5" thickBot="1" x14ac:dyDescent="0.25">
      <c r="D20" s="306" t="s">
        <v>218</v>
      </c>
      <c r="E20" s="280">
        <v>120</v>
      </c>
      <c r="F20" s="281">
        <v>43</v>
      </c>
      <c r="G20" s="377"/>
      <c r="H20" s="377"/>
    </row>
    <row r="21" spans="4:8" ht="26.25" thickBot="1" x14ac:dyDescent="0.25">
      <c r="D21" s="301" t="s">
        <v>217</v>
      </c>
      <c r="E21" s="277">
        <v>862</v>
      </c>
      <c r="F21" s="278">
        <v>745</v>
      </c>
      <c r="G21" s="279">
        <v>0.15704697986577187</v>
      </c>
      <c r="H21" s="279">
        <v>0.21342281879194624</v>
      </c>
    </row>
  </sheetData>
  <mergeCells count="1">
    <mergeCell ref="B1:C1"/>
  </mergeCells>
  <hyperlinks>
    <hyperlink ref="B1" location="Index!A1" display="&lt; zurück zum Index"/>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4" customWidth="1"/>
    <col min="2" max="2" width="10.7109375" style="19"/>
    <col min="3" max="3" width="8.5703125" style="19" customWidth="1"/>
    <col min="4" max="4" width="85.7109375" style="4" customWidth="1"/>
    <col min="5" max="6" width="8.5703125" style="4" customWidth="1"/>
    <col min="7" max="8" width="20" style="4" customWidth="1"/>
    <col min="9" max="16384" width="10.7109375" style="4"/>
  </cols>
  <sheetData>
    <row r="1" spans="2:7" ht="15" x14ac:dyDescent="0.25">
      <c r="B1" s="453" t="s">
        <v>22</v>
      </c>
      <c r="C1" s="453"/>
    </row>
    <row r="3" spans="2:7" ht="15" x14ac:dyDescent="0.2">
      <c r="B3" s="4"/>
      <c r="D3" s="3" t="s">
        <v>20</v>
      </c>
    </row>
    <row r="4" spans="2:7" ht="13.5" thickBot="1" x14ac:dyDescent="0.25">
      <c r="D4" s="340"/>
      <c r="E4" s="340"/>
      <c r="F4" s="340"/>
      <c r="G4" s="340"/>
    </row>
    <row r="5" spans="2:7" ht="15.75" thickBot="1" x14ac:dyDescent="0.3">
      <c r="D5" s="310" t="s">
        <v>0</v>
      </c>
      <c r="E5" s="347" t="s">
        <v>204</v>
      </c>
      <c r="F5" s="312" t="s">
        <v>185</v>
      </c>
      <c r="G5" s="254" t="s">
        <v>178</v>
      </c>
    </row>
    <row r="6" spans="2:7" ht="13.5" thickBot="1" x14ac:dyDescent="0.25">
      <c r="D6" s="301" t="s">
        <v>104</v>
      </c>
      <c r="E6" s="264">
        <v>8993</v>
      </c>
      <c r="F6" s="265">
        <v>8668</v>
      </c>
      <c r="G6" s="279">
        <f>E6/F6-1</f>
        <v>3.7494231656668209E-2</v>
      </c>
    </row>
    <row r="7" spans="2:7" ht="13.5" thickBot="1" x14ac:dyDescent="0.25">
      <c r="D7" s="378" t="s">
        <v>203</v>
      </c>
      <c r="E7" s="379">
        <v>230</v>
      </c>
      <c r="F7" s="275" t="s">
        <v>130</v>
      </c>
      <c r="G7" s="276"/>
    </row>
    <row r="8" spans="2:7" ht="13.5" thickBot="1" x14ac:dyDescent="0.25">
      <c r="D8" s="301" t="s">
        <v>158</v>
      </c>
      <c r="E8" s="380">
        <f>+E6+E7</f>
        <v>9223</v>
      </c>
      <c r="F8" s="278">
        <f>+F6</f>
        <v>8668</v>
      </c>
      <c r="G8" s="279">
        <f>E8/F8-1</f>
        <v>6.4028610982925782E-2</v>
      </c>
    </row>
    <row r="9" spans="2:7" x14ac:dyDescent="0.2">
      <c r="D9" s="303"/>
      <c r="E9" s="256"/>
      <c r="F9" s="256"/>
      <c r="G9" s="113"/>
    </row>
    <row r="10" spans="2:7" ht="13.5" thickBot="1" x14ac:dyDescent="0.25">
      <c r="D10" s="295"/>
      <c r="E10" s="256"/>
      <c r="F10" s="256"/>
      <c r="G10" s="113"/>
    </row>
    <row r="11" spans="2:7" ht="13.5" thickBot="1" x14ac:dyDescent="0.25">
      <c r="D11" s="305" t="s">
        <v>116</v>
      </c>
      <c r="E11" s="282">
        <v>1052</v>
      </c>
      <c r="F11" s="278">
        <v>1052</v>
      </c>
      <c r="G11" s="279">
        <f>E11/F11-1</f>
        <v>0</v>
      </c>
    </row>
    <row r="12" spans="2:7" ht="13.5" thickBot="1" x14ac:dyDescent="0.25">
      <c r="D12" s="302" t="s">
        <v>203</v>
      </c>
      <c r="E12" s="280">
        <v>27</v>
      </c>
      <c r="F12" s="281" t="s">
        <v>130</v>
      </c>
      <c r="G12" s="95"/>
    </row>
    <row r="13" spans="2:7" ht="13.5" thickBot="1" x14ac:dyDescent="0.25">
      <c r="D13" s="301" t="s">
        <v>162</v>
      </c>
      <c r="E13" s="277">
        <f>+E11+E12</f>
        <v>1079</v>
      </c>
      <c r="F13" s="278">
        <f>+F11</f>
        <v>1052</v>
      </c>
      <c r="G13" s="279">
        <f>E13/F13-1</f>
        <v>2.5665399239543696E-2</v>
      </c>
    </row>
  </sheetData>
  <mergeCells count="1">
    <mergeCell ref="B1:C1"/>
  </mergeCells>
  <hyperlinks>
    <hyperlink ref="B1" location="Index!A1" display="&lt; zurück zum Index"/>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4" customWidth="1"/>
    <col min="2" max="2" width="10.7109375" style="19"/>
    <col min="3" max="3" width="8.5703125" style="19" customWidth="1"/>
    <col min="4" max="4" width="85.7109375" style="4" customWidth="1"/>
    <col min="5" max="6" width="8.5703125" style="4" customWidth="1"/>
    <col min="7" max="7" width="20" style="4" customWidth="1"/>
    <col min="8" max="16384" width="10.7109375" style="4"/>
  </cols>
  <sheetData>
    <row r="1" spans="2:17" ht="15" x14ac:dyDescent="0.25">
      <c r="B1" s="453" t="s">
        <v>22</v>
      </c>
      <c r="C1" s="453"/>
    </row>
    <row r="2" spans="2:17" x14ac:dyDescent="0.2">
      <c r="B2" s="18"/>
      <c r="C2" s="18"/>
    </row>
    <row r="3" spans="2:17" ht="15" x14ac:dyDescent="0.2">
      <c r="B3" s="236"/>
      <c r="C3" s="236"/>
      <c r="D3" s="3" t="s">
        <v>21</v>
      </c>
      <c r="H3" s="237"/>
      <c r="I3" s="237"/>
      <c r="J3" s="237"/>
      <c r="K3" s="237"/>
      <c r="L3" s="237"/>
      <c r="M3" s="237"/>
      <c r="N3" s="237"/>
      <c r="O3" s="237"/>
      <c r="P3" s="237"/>
      <c r="Q3" s="237"/>
    </row>
    <row r="4" spans="2:17" ht="13.5" thickBot="1" x14ac:dyDescent="0.25">
      <c r="B4" s="238"/>
      <c r="C4" s="238"/>
      <c r="D4" s="340"/>
      <c r="E4" s="340"/>
      <c r="F4" s="340"/>
      <c r="G4" s="340"/>
      <c r="H4" s="237"/>
      <c r="I4" s="237"/>
      <c r="J4" s="237"/>
      <c r="K4" s="237"/>
      <c r="L4" s="237"/>
      <c r="M4" s="237"/>
      <c r="N4" s="237"/>
      <c r="O4" s="237"/>
      <c r="P4" s="237"/>
      <c r="Q4" s="237"/>
    </row>
    <row r="5" spans="2:17" ht="15.75" thickBot="1" x14ac:dyDescent="0.3">
      <c r="B5" s="239"/>
      <c r="C5" s="239"/>
      <c r="D5" s="310" t="s">
        <v>0</v>
      </c>
      <c r="E5" s="347" t="s">
        <v>204</v>
      </c>
      <c r="F5" s="312" t="s">
        <v>185</v>
      </c>
      <c r="G5" s="254" t="s">
        <v>178</v>
      </c>
      <c r="H5" s="237"/>
      <c r="I5" s="237"/>
      <c r="J5" s="237"/>
      <c r="K5" s="237"/>
      <c r="L5" s="237"/>
      <c r="M5" s="237"/>
      <c r="N5" s="237"/>
      <c r="O5" s="237"/>
      <c r="P5" s="237"/>
      <c r="Q5" s="237"/>
    </row>
    <row r="6" spans="2:17" s="13" customFormat="1" ht="13.5" thickBot="1" x14ac:dyDescent="0.25">
      <c r="B6" s="240"/>
      <c r="C6" s="241"/>
      <c r="D6" s="301" t="s">
        <v>104</v>
      </c>
      <c r="E6" s="264">
        <v>1688</v>
      </c>
      <c r="F6" s="265">
        <v>1228</v>
      </c>
      <c r="G6" s="279">
        <f>E6/F6-1</f>
        <v>0.37459283387622144</v>
      </c>
      <c r="H6" s="242"/>
      <c r="I6" s="242"/>
      <c r="J6" s="242"/>
      <c r="K6" s="242"/>
      <c r="L6" s="242"/>
      <c r="M6" s="242"/>
      <c r="N6" s="242"/>
      <c r="O6" s="242"/>
      <c r="P6" s="242"/>
      <c r="Q6" s="242"/>
    </row>
    <row r="7" spans="2:17" ht="13.5" thickBot="1" x14ac:dyDescent="0.25">
      <c r="B7" s="243"/>
      <c r="C7" s="243"/>
      <c r="D7" s="378" t="s">
        <v>203</v>
      </c>
      <c r="E7" s="379">
        <v>-230</v>
      </c>
      <c r="F7" s="275" t="s">
        <v>130</v>
      </c>
      <c r="G7" s="276"/>
      <c r="H7" s="237"/>
      <c r="I7" s="237"/>
      <c r="J7" s="237"/>
      <c r="K7" s="237"/>
      <c r="L7" s="237"/>
      <c r="M7" s="237"/>
      <c r="N7" s="237"/>
      <c r="O7" s="237"/>
      <c r="P7" s="237"/>
      <c r="Q7" s="237"/>
    </row>
    <row r="8" spans="2:17" ht="13.5" thickBot="1" x14ac:dyDescent="0.25">
      <c r="D8" s="301" t="s">
        <v>158</v>
      </c>
      <c r="E8" s="380">
        <f>+E6+E7</f>
        <v>1458</v>
      </c>
      <c r="F8" s="278">
        <f>+F6</f>
        <v>1228</v>
      </c>
      <c r="G8" s="279">
        <f>E8/F8-1</f>
        <v>0.18729641693811083</v>
      </c>
    </row>
    <row r="9" spans="2:17" x14ac:dyDescent="0.2">
      <c r="D9" s="303"/>
      <c r="E9" s="256"/>
      <c r="F9" s="256"/>
      <c r="G9" s="113"/>
    </row>
    <row r="10" spans="2:17" ht="13.5" thickBot="1" x14ac:dyDescent="0.25">
      <c r="D10" s="295"/>
      <c r="E10" s="256"/>
      <c r="F10" s="256"/>
      <c r="G10" s="113"/>
    </row>
    <row r="11" spans="2:17" ht="13.5" thickBot="1" x14ac:dyDescent="0.25">
      <c r="D11" s="305" t="s">
        <v>116</v>
      </c>
      <c r="E11" s="282">
        <v>110</v>
      </c>
      <c r="F11" s="278">
        <v>76</v>
      </c>
      <c r="G11" s="279">
        <f>E11/F11-1</f>
        <v>0.44736842105263164</v>
      </c>
    </row>
    <row r="12" spans="2:17" ht="13.5" thickBot="1" x14ac:dyDescent="0.25">
      <c r="D12" s="302" t="s">
        <v>203</v>
      </c>
      <c r="E12" s="280">
        <v>-27</v>
      </c>
      <c r="F12" s="281" t="s">
        <v>130</v>
      </c>
      <c r="G12" s="95"/>
    </row>
    <row r="13" spans="2:17" ht="13.5" thickBot="1" x14ac:dyDescent="0.25">
      <c r="D13" s="301" t="s">
        <v>162</v>
      </c>
      <c r="E13" s="277">
        <f>+E11+E12</f>
        <v>83</v>
      </c>
      <c r="F13" s="278">
        <f>+F11</f>
        <v>76</v>
      </c>
      <c r="G13" s="279">
        <f>E13/F13-1</f>
        <v>9.210526315789469E-2</v>
      </c>
    </row>
  </sheetData>
  <mergeCells count="1">
    <mergeCell ref="B1:C1"/>
  </mergeCells>
  <hyperlinks>
    <hyperlink ref="B1" location="Index!A1" display="&lt; zurück zum Index"/>
  </hyperlink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workbookViewId="0">
      <selection activeCell="B1" sqref="B1"/>
    </sheetView>
  </sheetViews>
  <sheetFormatPr baseColWidth="10" defaultRowHeight="15" x14ac:dyDescent="0.25"/>
  <cols>
    <col min="1" max="1" width="5.42578125" customWidth="1"/>
    <col min="2" max="2" width="62.5703125" customWidth="1"/>
    <col min="3" max="3" width="4" customWidth="1"/>
    <col min="4" max="4" width="15" style="313" customWidth="1"/>
    <col min="5" max="5" width="3.7109375" customWidth="1"/>
    <col min="6" max="6" width="15" style="313" customWidth="1"/>
    <col min="7" max="7" width="4.140625" customWidth="1"/>
    <col min="8" max="8" width="15" style="313" customWidth="1"/>
  </cols>
  <sheetData>
    <row r="1" spans="2:8" x14ac:dyDescent="0.25">
      <c r="B1" s="2" t="s">
        <v>22</v>
      </c>
    </row>
    <row r="3" spans="2:8" x14ac:dyDescent="0.25">
      <c r="B3" s="5" t="s">
        <v>209</v>
      </c>
      <c r="F3" s="402"/>
    </row>
    <row r="4" spans="2:8" x14ac:dyDescent="0.25">
      <c r="B4" s="5" t="s">
        <v>210</v>
      </c>
      <c r="F4" s="402"/>
    </row>
    <row r="5" spans="2:8" x14ac:dyDescent="0.25">
      <c r="F5" s="402"/>
    </row>
    <row r="6" spans="2:8" x14ac:dyDescent="0.25">
      <c r="F6" s="402"/>
    </row>
    <row r="7" spans="2:8" ht="26.25" x14ac:dyDescent="0.25">
      <c r="B7" t="s">
        <v>211</v>
      </c>
      <c r="D7" s="401" t="s">
        <v>150</v>
      </c>
      <c r="F7" s="401" t="s">
        <v>46</v>
      </c>
      <c r="H7" s="401" t="s">
        <v>19</v>
      </c>
    </row>
    <row r="8" spans="2:8" x14ac:dyDescent="0.25">
      <c r="D8" s="402"/>
    </row>
    <row r="9" spans="2:8" x14ac:dyDescent="0.25">
      <c r="B9" s="426" t="s">
        <v>212</v>
      </c>
      <c r="C9" s="408"/>
      <c r="D9" s="409">
        <v>33530</v>
      </c>
      <c r="E9" s="408"/>
      <c r="F9" s="409">
        <v>16547</v>
      </c>
      <c r="G9" s="408"/>
      <c r="H9" s="409">
        <v>6544</v>
      </c>
    </row>
    <row r="10" spans="2:8" x14ac:dyDescent="0.25">
      <c r="B10" s="313" t="s">
        <v>213</v>
      </c>
      <c r="D10" s="404">
        <f>+F10</f>
        <v>-521</v>
      </c>
      <c r="F10" s="404">
        <v>-521</v>
      </c>
      <c r="H10" s="404"/>
    </row>
    <row r="11" spans="2:8" x14ac:dyDescent="0.25">
      <c r="B11" s="426" t="s">
        <v>214</v>
      </c>
      <c r="C11" s="408"/>
      <c r="D11" s="409">
        <f>+D9+D10</f>
        <v>33009</v>
      </c>
      <c r="E11" s="408"/>
      <c r="F11" s="409">
        <f>+F9+F10</f>
        <v>16026</v>
      </c>
      <c r="G11" s="408"/>
      <c r="H11" s="409">
        <f>+H9+H10</f>
        <v>6544</v>
      </c>
    </row>
    <row r="12" spans="2:8" x14ac:dyDescent="0.25">
      <c r="B12" s="313"/>
      <c r="D12" s="402"/>
    </row>
    <row r="13" spans="2:8" x14ac:dyDescent="0.25">
      <c r="B13" s="415" t="s">
        <v>135</v>
      </c>
      <c r="C13" s="413"/>
      <c r="D13" s="414"/>
      <c r="E13" s="413"/>
      <c r="F13" s="415"/>
      <c r="G13" s="413"/>
      <c r="H13" s="415">
        <v>34</v>
      </c>
    </row>
    <row r="14" spans="2:8" x14ac:dyDescent="0.25">
      <c r="B14" s="418" t="s">
        <v>136</v>
      </c>
      <c r="C14" s="416"/>
      <c r="D14" s="417"/>
      <c r="E14" s="416"/>
      <c r="F14" s="418"/>
      <c r="G14" s="416"/>
      <c r="H14" s="418">
        <v>7</v>
      </c>
    </row>
    <row r="15" spans="2:8" x14ac:dyDescent="0.25">
      <c r="B15" s="412" t="s">
        <v>215</v>
      </c>
      <c r="C15" s="410"/>
      <c r="D15" s="411"/>
      <c r="E15" s="410"/>
      <c r="F15" s="412"/>
      <c r="G15" s="410"/>
      <c r="H15" s="409">
        <v>1139</v>
      </c>
    </row>
    <row r="16" spans="2:8" x14ac:dyDescent="0.25">
      <c r="B16" s="313"/>
      <c r="D16" s="402"/>
    </row>
    <row r="17" spans="2:8" x14ac:dyDescent="0.25">
      <c r="B17" s="426" t="s">
        <v>246</v>
      </c>
      <c r="C17" s="408"/>
      <c r="D17" s="409">
        <v>2027</v>
      </c>
      <c r="E17" s="408"/>
      <c r="F17" s="409">
        <v>1982</v>
      </c>
      <c r="H17" s="403"/>
    </row>
    <row r="18" spans="2:8" ht="30" x14ac:dyDescent="0.25">
      <c r="B18" s="427" t="s">
        <v>121</v>
      </c>
      <c r="C18" s="419"/>
      <c r="D18" s="420">
        <f>+F18+466</f>
        <v>-207</v>
      </c>
      <c r="E18" s="419"/>
      <c r="F18" s="421">
        <v>-673</v>
      </c>
      <c r="H18" s="406"/>
    </row>
    <row r="19" spans="2:8" x14ac:dyDescent="0.25">
      <c r="B19" s="415" t="s">
        <v>137</v>
      </c>
      <c r="C19" s="413"/>
      <c r="D19" s="422">
        <f>+F19-19</f>
        <v>9</v>
      </c>
      <c r="E19" s="413"/>
      <c r="F19" s="423">
        <v>28</v>
      </c>
      <c r="H19" s="407"/>
    </row>
    <row r="20" spans="2:8" x14ac:dyDescent="0.25">
      <c r="B20" s="415" t="s">
        <v>135</v>
      </c>
      <c r="C20" s="413"/>
      <c r="D20" s="422">
        <v>25</v>
      </c>
      <c r="E20" s="413"/>
      <c r="F20" s="423"/>
      <c r="H20" s="407"/>
    </row>
    <row r="21" spans="2:8" x14ac:dyDescent="0.25">
      <c r="B21" s="415" t="s">
        <v>199</v>
      </c>
      <c r="C21" s="413"/>
      <c r="D21" s="422">
        <v>12</v>
      </c>
      <c r="E21" s="413"/>
      <c r="F21" s="423"/>
      <c r="H21" s="407"/>
    </row>
    <row r="22" spans="2:8" x14ac:dyDescent="0.25">
      <c r="B22" s="418" t="s">
        <v>136</v>
      </c>
      <c r="C22" s="416"/>
      <c r="D22" s="424">
        <v>5</v>
      </c>
      <c r="E22" s="416"/>
      <c r="F22" s="425"/>
      <c r="H22" s="407"/>
    </row>
    <row r="23" spans="2:8" x14ac:dyDescent="0.25">
      <c r="B23" s="426" t="s">
        <v>247</v>
      </c>
      <c r="C23" s="408"/>
      <c r="D23" s="409">
        <f>+D17+D18+D19+D20+D21+D22</f>
        <v>1871</v>
      </c>
      <c r="E23" s="408"/>
      <c r="F23" s="409">
        <f>+F17+F18+F19+F20+F21+F22</f>
        <v>1337</v>
      </c>
      <c r="H23" s="403"/>
    </row>
    <row r="24" spans="2:8" x14ac:dyDescent="0.25">
      <c r="B24" s="313" t="s">
        <v>213</v>
      </c>
      <c r="D24" s="405">
        <f>+ROUND(F24*31%,0)</f>
        <v>1</v>
      </c>
      <c r="F24" s="407">
        <v>4</v>
      </c>
      <c r="H24" s="407"/>
    </row>
    <row r="25" spans="2:8" ht="26.25" x14ac:dyDescent="0.25">
      <c r="B25" s="426" t="s">
        <v>248</v>
      </c>
      <c r="C25" s="408"/>
      <c r="D25" s="409">
        <f>+D23+D24</f>
        <v>1872</v>
      </c>
      <c r="E25" s="408"/>
      <c r="F25" s="409">
        <f>+F23+F24</f>
        <v>1341</v>
      </c>
      <c r="H25" s="403"/>
    </row>
  </sheetData>
  <hyperlinks>
    <hyperlink ref="B1" location="Index!A1" display="&lt; zurück zum Index"/>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4"/>
  <sheetViews>
    <sheetView showGridLines="0" zoomScaleNormal="100" workbookViewId="0">
      <selection activeCell="B1" sqref="B1"/>
    </sheetView>
  </sheetViews>
  <sheetFormatPr baseColWidth="10" defaultRowHeight="15" x14ac:dyDescent="0.25"/>
  <cols>
    <col min="1" max="1" width="5.42578125" customWidth="1"/>
    <col min="2" max="2" width="63.140625" style="313" customWidth="1"/>
    <col min="3" max="3" width="1.28515625" customWidth="1"/>
  </cols>
  <sheetData>
    <row r="1" spans="2:5" x14ac:dyDescent="0.25">
      <c r="B1" s="393" t="s">
        <v>22</v>
      </c>
    </row>
    <row r="3" spans="2:5" x14ac:dyDescent="0.25">
      <c r="B3" s="394" t="s">
        <v>114</v>
      </c>
    </row>
    <row r="7" spans="2:5" ht="15.75" thickBot="1" x14ac:dyDescent="0.3">
      <c r="B7" s="184" t="s">
        <v>106</v>
      </c>
      <c r="C7" s="139"/>
      <c r="D7" s="198" t="s">
        <v>180</v>
      </c>
      <c r="E7" s="199" t="s">
        <v>185</v>
      </c>
    </row>
    <row r="8" spans="2:5" x14ac:dyDescent="0.25">
      <c r="B8" s="208" t="s">
        <v>104</v>
      </c>
      <c r="C8" s="208"/>
      <c r="D8" s="210">
        <v>8695</v>
      </c>
      <c r="E8" s="211">
        <v>33886</v>
      </c>
    </row>
    <row r="9" spans="2:5" x14ac:dyDescent="0.25">
      <c r="B9" s="201" t="s">
        <v>105</v>
      </c>
      <c r="C9" s="201"/>
      <c r="D9" s="212">
        <v>-99</v>
      </c>
      <c r="E9" s="213">
        <v>-486</v>
      </c>
    </row>
    <row r="10" spans="2:5" ht="15.75" thickBot="1" x14ac:dyDescent="0.3">
      <c r="B10" s="202" t="s">
        <v>112</v>
      </c>
      <c r="C10" s="202"/>
      <c r="D10" s="214">
        <v>-306</v>
      </c>
      <c r="E10" s="215">
        <v>-559</v>
      </c>
    </row>
    <row r="11" spans="2:5" ht="15.75" thickBot="1" x14ac:dyDescent="0.3">
      <c r="B11" s="209" t="s">
        <v>114</v>
      </c>
      <c r="C11" s="209"/>
      <c r="D11" s="385">
        <f>SUM(D8:D10)</f>
        <v>8290</v>
      </c>
      <c r="E11" s="216">
        <f>SUM(E8:E10)</f>
        <v>32841</v>
      </c>
    </row>
    <row r="12" spans="2:5" ht="15.75" thickBot="1" x14ac:dyDescent="0.3">
      <c r="B12" s="208"/>
      <c r="C12" s="208"/>
      <c r="D12" s="211"/>
      <c r="E12" s="211"/>
    </row>
    <row r="13" spans="2:5" ht="15.75" thickBot="1" x14ac:dyDescent="0.3">
      <c r="B13" s="203" t="s">
        <v>134</v>
      </c>
      <c r="C13" s="203"/>
      <c r="D13" s="217">
        <v>1092</v>
      </c>
      <c r="E13" s="218">
        <v>4589</v>
      </c>
    </row>
    <row r="14" spans="2:5" x14ac:dyDescent="0.25">
      <c r="B14" s="298" t="s">
        <v>135</v>
      </c>
      <c r="C14" s="204"/>
      <c r="D14" s="219">
        <v>16</v>
      </c>
      <c r="E14" s="220">
        <v>41</v>
      </c>
    </row>
    <row r="15" spans="2:5" x14ac:dyDescent="0.25">
      <c r="B15" s="298" t="s">
        <v>136</v>
      </c>
      <c r="C15" s="204"/>
      <c r="D15" s="219" t="s">
        <v>130</v>
      </c>
      <c r="E15" s="220"/>
    </row>
    <row r="16" spans="2:5" x14ac:dyDescent="0.25">
      <c r="B16" s="298" t="s">
        <v>137</v>
      </c>
      <c r="C16" s="204"/>
      <c r="D16" s="219">
        <v>200</v>
      </c>
      <c r="E16" s="220">
        <v>200</v>
      </c>
    </row>
    <row r="17" spans="2:5" ht="25.5" x14ac:dyDescent="0.25">
      <c r="B17" s="298" t="s">
        <v>121</v>
      </c>
      <c r="C17" s="204"/>
      <c r="D17" s="219" t="s">
        <v>130</v>
      </c>
      <c r="E17" s="220" t="s">
        <v>130</v>
      </c>
    </row>
    <row r="18" spans="2:5" x14ac:dyDescent="0.25">
      <c r="B18" s="205" t="s">
        <v>117</v>
      </c>
      <c r="C18" s="205"/>
      <c r="D18" s="221">
        <f>SUM(D13:D17)</f>
        <v>1308</v>
      </c>
      <c r="E18" s="222">
        <f>SUM(E13:E17)</f>
        <v>4830</v>
      </c>
    </row>
    <row r="19" spans="2:5" x14ac:dyDescent="0.25">
      <c r="B19" s="201" t="s">
        <v>112</v>
      </c>
      <c r="C19" s="201"/>
      <c r="D19" s="212">
        <v>-64</v>
      </c>
      <c r="E19" s="213">
        <v>-84</v>
      </c>
    </row>
    <row r="20" spans="2:5" ht="27" thickBot="1" x14ac:dyDescent="0.3">
      <c r="B20" s="206" t="s">
        <v>118</v>
      </c>
      <c r="C20" s="206"/>
      <c r="D20" s="223">
        <v>46</v>
      </c>
      <c r="E20" s="224">
        <v>60</v>
      </c>
    </row>
    <row r="21" spans="2:5" ht="27" thickBot="1" x14ac:dyDescent="0.3">
      <c r="B21" s="203" t="s">
        <v>119</v>
      </c>
      <c r="C21" s="203"/>
      <c r="D21" s="386">
        <f>SUM(D18:D20)</f>
        <v>1290</v>
      </c>
      <c r="E21" s="225">
        <f>SUM(E18:E20)</f>
        <v>4806</v>
      </c>
    </row>
    <row r="22" spans="2:5" ht="15.75" thickBot="1" x14ac:dyDescent="0.3">
      <c r="B22" s="200"/>
      <c r="C22" s="200"/>
      <c r="D22" s="226"/>
      <c r="E22" s="226"/>
    </row>
    <row r="23" spans="2:5" ht="26.25" thickBot="1" x14ac:dyDescent="0.3">
      <c r="B23" s="301" t="s">
        <v>146</v>
      </c>
      <c r="C23" s="203"/>
      <c r="D23" s="387">
        <v>511</v>
      </c>
      <c r="E23" s="278">
        <v>1814</v>
      </c>
    </row>
    <row r="24" spans="2:5" x14ac:dyDescent="0.25">
      <c r="B24" s="298" t="s">
        <v>135</v>
      </c>
      <c r="C24" s="200"/>
      <c r="D24" s="227">
        <v>12</v>
      </c>
      <c r="E24" s="271">
        <v>32</v>
      </c>
    </row>
    <row r="25" spans="2:5" x14ac:dyDescent="0.25">
      <c r="B25" s="302" t="s">
        <v>199</v>
      </c>
      <c r="C25" s="206"/>
      <c r="D25" s="228">
        <v>5</v>
      </c>
      <c r="E25" s="281">
        <v>11</v>
      </c>
    </row>
    <row r="26" spans="2:5" x14ac:dyDescent="0.25">
      <c r="B26" s="307" t="s">
        <v>136</v>
      </c>
      <c r="C26" s="207"/>
      <c r="D26" s="229" t="s">
        <v>130</v>
      </c>
      <c r="E26" s="259" t="s">
        <v>130</v>
      </c>
    </row>
    <row r="27" spans="2:5" x14ac:dyDescent="0.25">
      <c r="B27" s="307" t="s">
        <v>137</v>
      </c>
      <c r="C27" s="207"/>
      <c r="D27" s="223">
        <v>62</v>
      </c>
      <c r="E27" s="275">
        <v>62</v>
      </c>
    </row>
    <row r="28" spans="2:5" ht="25.5" x14ac:dyDescent="0.25">
      <c r="B28" s="307" t="s">
        <v>121</v>
      </c>
      <c r="C28" s="207"/>
      <c r="D28" s="223" t="s">
        <v>130</v>
      </c>
      <c r="E28" s="381" t="s">
        <v>130</v>
      </c>
    </row>
    <row r="29" spans="2:5" x14ac:dyDescent="0.25">
      <c r="B29" s="307" t="s">
        <v>142</v>
      </c>
      <c r="C29" s="207"/>
      <c r="D29" s="223">
        <v>-103</v>
      </c>
      <c r="E29" s="381">
        <v>-103</v>
      </c>
    </row>
    <row r="30" spans="2:5" x14ac:dyDescent="0.25">
      <c r="B30" s="309" t="s">
        <v>147</v>
      </c>
      <c r="C30" s="206"/>
      <c r="D30" s="388">
        <f>SUM(D23:D29)</f>
        <v>487</v>
      </c>
      <c r="E30" s="291">
        <f>SUM(E23:E29)</f>
        <v>1816</v>
      </c>
    </row>
    <row r="31" spans="2:5" ht="26.25" thickBot="1" x14ac:dyDescent="0.3">
      <c r="B31" s="348" t="s">
        <v>139</v>
      </c>
      <c r="C31" s="382"/>
      <c r="D31" s="214">
        <v>-10</v>
      </c>
      <c r="E31" s="275">
        <v>-12</v>
      </c>
    </row>
    <row r="32" spans="2:5" ht="26.25" thickBot="1" x14ac:dyDescent="0.3">
      <c r="B32" s="301" t="s">
        <v>148</v>
      </c>
      <c r="C32" s="383"/>
      <c r="D32" s="387">
        <f>+D30+D31</f>
        <v>477</v>
      </c>
      <c r="E32" s="278">
        <f>+E30+E31</f>
        <v>1804</v>
      </c>
    </row>
    <row r="33" spans="2:5" ht="27" thickBot="1" x14ac:dyDescent="0.3">
      <c r="B33" s="306" t="s">
        <v>118</v>
      </c>
      <c r="C33" s="209"/>
      <c r="D33" s="230">
        <v>33</v>
      </c>
      <c r="E33" s="281">
        <v>43</v>
      </c>
    </row>
    <row r="34" spans="2:5" ht="26.25" thickBot="1" x14ac:dyDescent="0.3">
      <c r="B34" s="301" t="s">
        <v>148</v>
      </c>
      <c r="C34" s="191"/>
      <c r="D34" s="387">
        <f>SUM(D32:D33)</f>
        <v>510</v>
      </c>
      <c r="E34" s="278">
        <f>SUM(E32:E33)</f>
        <v>1847</v>
      </c>
    </row>
  </sheetData>
  <hyperlinks>
    <hyperlink ref="B1" location="Index!A1" display="&lt; zurück zum Index"/>
  </hyperlinks>
  <pageMargins left="0.7" right="0.7" top="0.78740157499999996" bottom="0.78740157499999996"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8</vt:i4>
      </vt:variant>
    </vt:vector>
  </HeadingPairs>
  <TitlesOfParts>
    <vt:vector size="23" baseType="lpstr">
      <vt:lpstr>Index</vt:lpstr>
      <vt:lpstr>GuV</vt:lpstr>
      <vt:lpstr>Überleitung Gruppe 2018</vt:lpstr>
      <vt:lpstr>Überleitung FMC 2018</vt:lpstr>
      <vt:lpstr>Überleitung KABI 2018</vt:lpstr>
      <vt:lpstr>Überleitung Helios 2018</vt:lpstr>
      <vt:lpstr>Überleitung Vamed 2018</vt:lpstr>
      <vt:lpstr>Basis Ausblick</vt:lpstr>
      <vt:lpstr>Basis für Wachstumsraten</vt:lpstr>
      <vt:lpstr>Bilanz</vt:lpstr>
      <vt:lpstr>Cashflowrechnung</vt:lpstr>
      <vt:lpstr>Segmentberichterstattung FY</vt:lpstr>
      <vt:lpstr>Segmentberichterstattung Q4</vt:lpstr>
      <vt:lpstr>Umsätze nach Unt.-Bereichen</vt:lpstr>
      <vt:lpstr>Umsätze nach Regionen</vt:lpstr>
      <vt:lpstr>'Basis für Wachstumsraten'!Druckbereich</vt:lpstr>
      <vt:lpstr>GuV!Druckbereich</vt:lpstr>
      <vt:lpstr>Index!Druckbereich</vt:lpstr>
      <vt:lpstr>'Überleitung FMC 2018'!Druckbereich</vt:lpstr>
      <vt:lpstr>'Überleitung Gruppe 2018'!Druckbereich</vt:lpstr>
      <vt:lpstr>'Überleitung Helios 2018'!Druckbereich</vt:lpstr>
      <vt:lpstr>'Überleitung KABI 2018'!Druckbereich</vt:lpstr>
      <vt:lpstr>'Überleitung Vamed 2018'!Druckbereich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2019-02-07T10:30:35Z</cp:lastPrinted>
  <dcterms:created xsi:type="dcterms:W3CDTF">2016-03-15T13:24:18Z</dcterms:created>
  <dcterms:modified xsi:type="dcterms:W3CDTF">2019-02-22T13:00:52Z</dcterms:modified>
</cp:coreProperties>
</file>